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BUDGET PREDICTIONS\"/>
    </mc:Choice>
  </mc:AlternateContent>
  <xr:revisionPtr revIDLastSave="0" documentId="13_ncr:1_{A761EABA-51B0-4E19-9C6D-F5656227AEDD}" xr6:coauthVersionLast="45" xr6:coauthVersionMax="45" xr10:uidLastSave="{00000000-0000-0000-0000-000000000000}"/>
  <bookViews>
    <workbookView xWindow="19470" yWindow="2295" windowWidth="26430" windowHeight="17415" xr2:uid="{00000000-000D-0000-FFFF-FFFF00000000}"/>
  </bookViews>
  <sheets>
    <sheet name="2020-21" sheetId="1" r:id="rId1"/>
  </sheets>
  <externalReferences>
    <externalReference r:id="rId2"/>
  </externalReferences>
  <definedNames>
    <definedName name="_xlnm.Print_Area" localSheetId="0">'2020-21'!$B$1:$M$57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D43" i="1"/>
  <c r="D42" i="1"/>
  <c r="D41" i="1"/>
  <c r="E5" i="1"/>
  <c r="E4" i="1" l="1"/>
  <c r="E29" i="1"/>
  <c r="C37" i="1" l="1"/>
  <c r="D37" i="1" l="1"/>
  <c r="E35" i="1" l="1"/>
  <c r="E8" i="1"/>
  <c r="E11" i="1"/>
  <c r="E34" i="1"/>
  <c r="E6" i="1"/>
  <c r="E20" i="1"/>
  <c r="E13" i="1" l="1"/>
  <c r="E12" i="1" l="1"/>
  <c r="E36" i="1"/>
  <c r="E25" i="1" l="1"/>
  <c r="E28" i="1"/>
  <c r="E16" i="1"/>
  <c r="E9" i="1"/>
  <c r="E30" i="1"/>
  <c r="E15" i="1"/>
  <c r="E21" i="1"/>
  <c r="E18" i="1"/>
  <c r="E32" i="1"/>
  <c r="E33" i="1"/>
  <c r="E14" i="1"/>
  <c r="E27" i="1"/>
  <c r="E17" i="1"/>
  <c r="E24" i="1"/>
  <c r="E23" i="1"/>
  <c r="E19" i="1"/>
  <c r="E7" i="1"/>
  <c r="E10" i="1"/>
  <c r="E22" i="1"/>
  <c r="E26" i="1"/>
  <c r="E31" i="1"/>
  <c r="E37" i="1" l="1"/>
  <c r="F35" i="1" l="1"/>
  <c r="F30" i="1"/>
  <c r="F11" i="1"/>
  <c r="F32" i="1"/>
  <c r="F26" i="1"/>
  <c r="F31" i="1"/>
  <c r="F12" i="1"/>
  <c r="F16" i="1"/>
  <c r="F27" i="1"/>
  <c r="F28" i="1"/>
  <c r="F34" i="1"/>
  <c r="F29" i="1"/>
  <c r="F8" i="1"/>
  <c r="F5" i="1"/>
  <c r="F20" i="1"/>
  <c r="F18" i="1"/>
  <c r="F36" i="1"/>
  <c r="F22" i="1"/>
  <c r="F13" i="1"/>
  <c r="F6" i="1"/>
  <c r="F19" i="1"/>
  <c r="F33" i="1"/>
  <c r="F10" i="1"/>
  <c r="F14" i="1"/>
  <c r="F17" i="1"/>
  <c r="F23" i="1"/>
  <c r="F21" i="1"/>
  <c r="F15" i="1"/>
  <c r="F25" i="1"/>
  <c r="F7" i="1"/>
  <c r="F9" i="1"/>
  <c r="F24" i="1"/>
  <c r="F4" i="1" l="1"/>
  <c r="F37" i="1" l="1"/>
  <c r="H22" i="1" l="1"/>
  <c r="G22" i="1" s="1"/>
  <c r="H16" i="1"/>
  <c r="G16" i="1" s="1"/>
  <c r="H21" i="1"/>
  <c r="G21" i="1" s="1"/>
  <c r="H34" i="1"/>
  <c r="G34" i="1" s="1"/>
  <c r="H9" i="1"/>
  <c r="G9" i="1" s="1"/>
  <c r="H5" i="1"/>
  <c r="G5" i="1" s="1"/>
  <c r="H15" i="1"/>
  <c r="G15" i="1" s="1"/>
  <c r="H35" i="1"/>
  <c r="G35" i="1" s="1"/>
  <c r="H27" i="1"/>
  <c r="G27" i="1" s="1"/>
  <c r="H30" i="1"/>
  <c r="G30" i="1" s="1"/>
  <c r="H36" i="1"/>
  <c r="G36" i="1" s="1"/>
  <c r="D45" i="1"/>
  <c r="H8" i="1"/>
  <c r="G8" i="1" s="1"/>
  <c r="H6" i="1"/>
  <c r="G6" i="1" s="1"/>
  <c r="H17" i="1"/>
  <c r="G17" i="1" s="1"/>
  <c r="H29" i="1"/>
  <c r="G29" i="1" s="1"/>
  <c r="H14" i="1"/>
  <c r="G14" i="1" s="1"/>
  <c r="H19" i="1"/>
  <c r="G19" i="1" s="1"/>
  <c r="H18" i="1"/>
  <c r="G18" i="1" s="1"/>
  <c r="H32" i="1"/>
  <c r="G32" i="1" s="1"/>
  <c r="H25" i="1"/>
  <c r="G25" i="1" s="1"/>
  <c r="H4" i="1"/>
  <c r="H26" i="1"/>
  <c r="G26" i="1" s="1"/>
  <c r="H33" i="1"/>
  <c r="G33" i="1" s="1"/>
  <c r="H7" i="1"/>
  <c r="G7" i="1" s="1"/>
  <c r="H12" i="1"/>
  <c r="G12" i="1" s="1"/>
  <c r="H31" i="1"/>
  <c r="G31" i="1" s="1"/>
  <c r="H11" i="1"/>
  <c r="G11" i="1" s="1"/>
  <c r="H28" i="1"/>
  <c r="G28" i="1" s="1"/>
  <c r="H24" i="1"/>
  <c r="G24" i="1" s="1"/>
  <c r="H20" i="1"/>
  <c r="G20" i="1" s="1"/>
  <c r="H13" i="1"/>
  <c r="G13" i="1" s="1"/>
  <c r="H10" i="1"/>
  <c r="G10" i="1" s="1"/>
  <c r="H23" i="1"/>
  <c r="G23" i="1" s="1"/>
  <c r="H37" i="1" l="1"/>
  <c r="D46" i="1" s="1"/>
  <c r="D47" i="1" s="1"/>
  <c r="G4" i="1"/>
  <c r="G37" i="1" s="1"/>
  <c r="D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D3" authorId="0" shapeId="0" xr:uid="{22D0C3B2-7233-4DEC-9D54-572A01EAF8EE}">
      <text>
        <r>
          <rPr>
            <b/>
            <sz val="9"/>
            <color indexed="81"/>
            <rFont val="Tahoma"/>
            <family val="2"/>
          </rPr>
          <t xml:space="preserve">Since TFL undespend funding is less than the outturn forecast, this column with stay the same </t>
        </r>
      </text>
    </comment>
    <comment ref="F3" authorId="0" shapeId="0" xr:uid="{FEBB8BB7-D062-4155-B8FE-7FF37A377DD1}">
      <text>
        <r>
          <rPr>
            <sz val="9"/>
            <color indexed="81"/>
            <rFont val="Tahoma"/>
            <family val="2"/>
          </rPr>
          <t>Includes £97,145 Easement measure cost to CFN</t>
        </r>
      </text>
    </comment>
  </commentList>
</comments>
</file>

<file path=xl/sharedStrings.xml><?xml version="1.0" encoding="utf-8"?>
<sst xmlns="http://schemas.openxmlformats.org/spreadsheetml/2006/main" count="83" uniqueCount="83">
  <si>
    <t>Bexley</t>
  </si>
  <si>
    <t>Brent</t>
  </si>
  <si>
    <t>Bromley</t>
  </si>
  <si>
    <t>Camden</t>
  </si>
  <si>
    <t>City  London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</si>
  <si>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</si>
  <si>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</si>
  <si>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</si>
  <si>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</si>
  <si>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</si>
  <si>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</si>
  <si>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</si>
  <si>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</si>
  <si>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</si>
  <si>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</si>
  <si>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</si>
  <si>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</si>
  <si>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</si>
  <si>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</si>
  <si>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</si>
  <si>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</si>
  <si>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Waltham Forest</t>
  </si>
  <si>
    <t>Wandsworth</t>
  </si>
  <si>
    <t>BOROUGH</t>
  </si>
  <si>
    <t>Barking &amp; Dagenham</t>
  </si>
  <si>
    <t xml:space="preserve">Croydon </t>
  </si>
  <si>
    <t>Totals</t>
  </si>
  <si>
    <t>Kingston Upon Thames</t>
  </si>
  <si>
    <t>Kensington &amp; Chelsea</t>
  </si>
  <si>
    <t xml:space="preserve">Tower Hamlets  </t>
  </si>
  <si>
    <t>Redbridge</t>
  </si>
  <si>
    <t>Greenwich</t>
  </si>
  <si>
    <t>Barnet</t>
  </si>
  <si>
    <t xml:space="preserve">Hammersmith &amp; Fulham  </t>
  </si>
  <si>
    <t>TfL BUDGET</t>
  </si>
  <si>
    <t>COMBINED BUDGETS</t>
  </si>
  <si>
    <t>Westminster</t>
  </si>
  <si>
    <t>PROJECTED TRIP SPEND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</si>
  <si>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</si>
  <si>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</si>
  <si>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</si>
  <si>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</si>
  <si>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</si>
  <si>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</si>
  <si>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</si>
  <si>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</si>
  <si>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</si>
  <si>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</si>
  <si>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</si>
  <si>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</si>
  <si>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</si>
  <si>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</si>
  <si>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</si>
  <si>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</si>
  <si>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</si>
  <si>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</si>
  <si>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</si>
  <si>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</si>
  <si>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</si>
  <si>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</si>
  <si>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</si>
  <si>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</si>
  <si>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</si>
  <si>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</si>
  <si>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</si>
  <si>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</si>
  <si>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</si>
  <si>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</si>
  <si>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</si>
  <si>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</si>
  <si>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WES</t>
  </si>
  <si>
    <t>TFL SPEND</t>
  </si>
  <si>
    <t>TFL UNDERSPEND</t>
  </si>
  <si>
    <t>BOROUGH UNDERSPEND</t>
  </si>
  <si>
    <t>BOROUGH OVERSPEND</t>
  </si>
  <si>
    <t>BOROUGH BUDGET</t>
  </si>
  <si>
    <t>TFL BUDGET</t>
  </si>
  <si>
    <t>TOTAL AVAILABLE</t>
  </si>
  <si>
    <t>PROJECTED OUTTURN</t>
  </si>
  <si>
    <t>PROJECTED BUROUGH SPEND</t>
  </si>
  <si>
    <t>PROJECTED TFL SPEND</t>
  </si>
  <si>
    <t>TAXICARD BUDGET 2020-2021</t>
  </si>
  <si>
    <t>BOROUGH BUDGETS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</si>
</sst>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  <numFmt numFmtId="166" formatCode="&quot;£&quot;#,##0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color indexed="1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0" fontId="5" fillId="3" borderId="1" xfId="0" applyFont="1" applyFill="1" applyBorder="1"/>
    <xf numFmtId="164" fontId="6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5" fillId="0" borderId="0" xfId="0" applyFont="1"/>
    <xf numFmtId="0" fontId="7" fillId="0" borderId="0" xfId="2" applyFont="1" applyAlignment="1" applyProtection="1"/>
    <xf numFmtId="164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 applyAlignment="1"/>
    <xf numFmtId="164" fontId="5" fillId="0" borderId="0" xfId="1" applyNumberFormat="1" applyFont="1"/>
    <xf numFmtId="164" fontId="5" fillId="0" borderId="0" xfId="0" applyNumberFormat="1" applyFont="1" applyAlignment="1"/>
    <xf numFmtId="3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ICARD/8)%20Data%20and%20Analysis/TAXICARD%20STATISTICS/TAXICARD%20STATISTICS%202020-21/2020-21%20Monthly%20update%20on%20end%20of%20year%20spend%20-covid-19/Taxicard%20trip%20costs%20-%20covid-19%20profile%20for%20revised%20budget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ip weekly stats "/>
      <sheetName val="cost proj by borough"/>
      <sheetName val="monthlydatasets"/>
      <sheetName val="Sheet1"/>
      <sheetName val="Easement costs"/>
      <sheetName val="CFN payments since APR12"/>
    </sheetNames>
    <sheetDataSet>
      <sheetData sheetId="0"/>
      <sheetData sheetId="1"/>
      <sheetData sheetId="2">
        <row r="2">
          <cell r="A2" t="str">
            <v>Borough Code</v>
          </cell>
          <cell r="B2" t="str">
            <v>Borough</v>
          </cell>
          <cell r="C2" t="str">
            <v>Trips</v>
          </cell>
          <cell r="D2" t="str">
            <v>Actual Cost</v>
          </cell>
          <cell r="E2" t="str">
            <v>Trips</v>
          </cell>
          <cell r="F2" t="str">
            <v>Actual Cost</v>
          </cell>
          <cell r="G2" t="str">
            <v>Trips</v>
          </cell>
          <cell r="H2" t="str">
            <v>Actual Cost</v>
          </cell>
          <cell r="I2" t="str">
            <v>Trips</v>
          </cell>
          <cell r="J2" t="str">
            <v>Actual Cost</v>
          </cell>
          <cell r="K2" t="str">
            <v>Proj Trips</v>
          </cell>
          <cell r="L2" t="str">
            <v>Proj Cost</v>
          </cell>
          <cell r="M2" t="str">
            <v>Proj Trips</v>
          </cell>
          <cell r="N2" t="str">
            <v>Proj Cost</v>
          </cell>
          <cell r="O2" t="str">
            <v>Proj Trips</v>
          </cell>
          <cell r="P2" t="str">
            <v>Proj Cost</v>
          </cell>
          <cell r="Q2" t="str">
            <v>Proj Trips</v>
          </cell>
          <cell r="R2" t="str">
            <v>Proj Cost</v>
          </cell>
          <cell r="S2" t="str">
            <v>Proj Trips</v>
          </cell>
          <cell r="T2" t="str">
            <v>Proj Cost</v>
          </cell>
          <cell r="U2" t="str">
            <v>Proj Trips</v>
          </cell>
          <cell r="V2" t="str">
            <v>Proj Cost</v>
          </cell>
          <cell r="W2" t="str">
            <v>Proj Trips</v>
          </cell>
          <cell r="X2" t="str">
            <v>Proj Cost</v>
          </cell>
          <cell r="Y2" t="str">
            <v>Proj Trips</v>
          </cell>
          <cell r="Z2" t="str">
            <v>Proj Cost</v>
          </cell>
          <cell r="AA2" t="str">
            <v>Proj Trips</v>
          </cell>
          <cell r="AB2" t="str">
            <v>Proj Cost</v>
          </cell>
          <cell r="AC2" t="str">
            <v xml:space="preserve">Distribution of CFN Easement measure costs </v>
          </cell>
          <cell r="AE2" t="str">
            <v xml:space="preserve">End of Year Spend Forecast </v>
          </cell>
        </row>
        <row r="3">
          <cell r="A3" t="str">
            <v>BND</v>
          </cell>
          <cell r="B3" t="str">
            <v>BARKING/DAGENHM</v>
          </cell>
          <cell r="C3">
            <v>217</v>
          </cell>
          <cell r="D3">
            <v>2017.0000670362492</v>
          </cell>
          <cell r="E3">
            <v>316</v>
          </cell>
          <cell r="F3">
            <v>2946.22</v>
          </cell>
          <cell r="G3">
            <v>573</v>
          </cell>
          <cell r="H3">
            <v>5157.0654426876526</v>
          </cell>
          <cell r="I3">
            <v>935</v>
          </cell>
          <cell r="J3">
            <v>8246.3799999999992</v>
          </cell>
          <cell r="K3">
            <v>1051</v>
          </cell>
          <cell r="L3">
            <v>9499.68</v>
          </cell>
          <cell r="M3">
            <v>1256</v>
          </cell>
          <cell r="N3">
            <v>11511.07</v>
          </cell>
          <cell r="O3">
            <v>1152</v>
          </cell>
          <cell r="P3">
            <v>10536.32</v>
          </cell>
          <cell r="Q3">
            <v>778</v>
          </cell>
          <cell r="R3">
            <v>7267.87</v>
          </cell>
          <cell r="S3">
            <v>966</v>
          </cell>
          <cell r="T3">
            <v>8968.52</v>
          </cell>
          <cell r="U3">
            <v>665.23105954171956</v>
          </cell>
          <cell r="V3">
            <v>6176.1263583034188</v>
          </cell>
          <cell r="W3">
            <v>804.29999717549879</v>
          </cell>
          <cell r="X3">
            <v>7467.2677129072508</v>
          </cell>
          <cell r="Y3">
            <v>943.36893480927779</v>
          </cell>
          <cell r="Z3">
            <v>8758.409067511082</v>
          </cell>
          <cell r="AA3">
            <v>9656.8999915264958</v>
          </cell>
          <cell r="AB3">
            <v>88551.928648445653</v>
          </cell>
          <cell r="AC3">
            <v>1.6628780981167289E-2</v>
          </cell>
          <cell r="AD3">
            <v>1615.4029284154963</v>
          </cell>
          <cell r="AE3">
            <v>90167.33157686115</v>
          </cell>
        </row>
        <row r="4">
          <cell r="A4" t="str">
            <v>BAR</v>
          </cell>
          <cell r="B4" t="str">
            <v>BARNET</v>
          </cell>
          <cell r="C4">
            <v>188</v>
          </cell>
          <cell r="D4">
            <v>1865.1129677649458</v>
          </cell>
          <cell r="E4">
            <v>278</v>
          </cell>
          <cell r="F4">
            <v>3145.37</v>
          </cell>
          <cell r="G4">
            <v>438</v>
          </cell>
          <cell r="H4">
            <v>4723.0724141183528</v>
          </cell>
          <cell r="I4">
            <v>716</v>
          </cell>
          <cell r="J4">
            <v>7608.79</v>
          </cell>
          <cell r="K4">
            <v>702</v>
          </cell>
          <cell r="L4">
            <v>7633.8</v>
          </cell>
          <cell r="M4">
            <v>874</v>
          </cell>
          <cell r="N4">
            <v>9879.43</v>
          </cell>
          <cell r="O4">
            <v>919</v>
          </cell>
          <cell r="P4">
            <v>9861.7999999999993</v>
          </cell>
          <cell r="Q4">
            <v>646</v>
          </cell>
          <cell r="R4">
            <v>7117.34</v>
          </cell>
          <cell r="S4">
            <v>760</v>
          </cell>
          <cell r="T4">
            <v>8681.15</v>
          </cell>
          <cell r="U4">
            <v>523.37019177195327</v>
          </cell>
          <cell r="V4">
            <v>5978.2304477645948</v>
          </cell>
          <cell r="W4">
            <v>632.78260647347724</v>
          </cell>
          <cell r="X4">
            <v>7228.000952877931</v>
          </cell>
          <cell r="Y4">
            <v>742.1950211750011</v>
          </cell>
          <cell r="Z4">
            <v>8477.7714579912645</v>
          </cell>
          <cell r="AA4">
            <v>7419.3478194204317</v>
          </cell>
          <cell r="AB4">
            <v>82199.868240517098</v>
          </cell>
          <cell r="AC4">
            <v>1.5435955224407872E-2</v>
          </cell>
          <cell r="AD4">
            <v>1499.5258702751028</v>
          </cell>
          <cell r="AE4">
            <v>83699.3941107922</v>
          </cell>
        </row>
        <row r="5">
          <cell r="A5" t="str">
            <v>BEX</v>
          </cell>
          <cell r="B5" t="str">
            <v>BEXLEY</v>
          </cell>
          <cell r="C5">
            <v>68</v>
          </cell>
          <cell r="D5">
            <v>657.91159119906456</v>
          </cell>
          <cell r="E5">
            <v>138</v>
          </cell>
          <cell r="F5">
            <v>1315.68</v>
          </cell>
          <cell r="G5">
            <v>217</v>
          </cell>
          <cell r="H5">
            <v>2164.8440451136748</v>
          </cell>
          <cell r="I5">
            <v>418</v>
          </cell>
          <cell r="J5">
            <v>3949.6400000000003</v>
          </cell>
          <cell r="K5">
            <v>614</v>
          </cell>
          <cell r="L5">
            <v>5933.34</v>
          </cell>
          <cell r="M5">
            <v>685</v>
          </cell>
          <cell r="N5">
            <v>6628.1200000000008</v>
          </cell>
          <cell r="O5">
            <v>570</v>
          </cell>
          <cell r="P5">
            <v>5493.46</v>
          </cell>
          <cell r="Q5">
            <v>427</v>
          </cell>
          <cell r="R5">
            <v>4116.34</v>
          </cell>
          <cell r="S5">
            <v>509</v>
          </cell>
          <cell r="T5">
            <v>5141.82</v>
          </cell>
          <cell r="U5">
            <v>350.520299489374</v>
          </cell>
          <cell r="V5">
            <v>3540.8885782327166</v>
          </cell>
          <cell r="W5">
            <v>423.79782459868414</v>
          </cell>
          <cell r="X5">
            <v>4281.1240284440191</v>
          </cell>
          <cell r="Y5">
            <v>497.07534970799423</v>
          </cell>
          <cell r="Z5">
            <v>5021.3594786553203</v>
          </cell>
          <cell r="AA5">
            <v>4917.3934737960517</v>
          </cell>
          <cell r="AB5">
            <v>48244.527721644808</v>
          </cell>
          <cell r="AC5">
            <v>9.0596297253788503E-3</v>
          </cell>
          <cell r="AD5">
            <v>880.09772967192839</v>
          </cell>
          <cell r="AE5">
            <v>49124.625451316737</v>
          </cell>
        </row>
        <row r="6">
          <cell r="A6" t="str">
            <v>BRE</v>
          </cell>
          <cell r="B6" t="str">
            <v>BRENT</v>
          </cell>
          <cell r="C6">
            <v>343</v>
          </cell>
          <cell r="D6">
            <v>3380.2555688313892</v>
          </cell>
          <cell r="E6">
            <v>506</v>
          </cell>
          <cell r="F6">
            <v>5409.0050000000001</v>
          </cell>
          <cell r="G6">
            <v>891</v>
          </cell>
          <cell r="H6">
            <v>9233.5692616042234</v>
          </cell>
          <cell r="I6">
            <v>1448</v>
          </cell>
          <cell r="J6">
            <v>15107.44</v>
          </cell>
          <cell r="K6">
            <v>1816</v>
          </cell>
          <cell r="L6">
            <v>18735.240000000002</v>
          </cell>
          <cell r="M6">
            <v>2235</v>
          </cell>
          <cell r="N6">
            <v>23424.28</v>
          </cell>
          <cell r="O6">
            <v>2083</v>
          </cell>
          <cell r="P6">
            <v>21883.93</v>
          </cell>
          <cell r="Q6">
            <v>1877</v>
          </cell>
          <cell r="R6">
            <v>19486.239999999998</v>
          </cell>
          <cell r="S6">
            <v>2071</v>
          </cell>
          <cell r="T6">
            <v>21947.360000000001</v>
          </cell>
          <cell r="U6">
            <v>1426.1837725785729</v>
          </cell>
          <cell r="V6">
            <v>15113.9394895896</v>
          </cell>
          <cell r="W6">
            <v>1724.3326026402258</v>
          </cell>
          <cell r="X6">
            <v>18273.562718436493</v>
          </cell>
          <cell r="Y6">
            <v>2022.4814327018785</v>
          </cell>
          <cell r="Z6">
            <v>21433.185947283386</v>
          </cell>
          <cell r="AA6">
            <v>18442.997807920678</v>
          </cell>
          <cell r="AB6">
            <v>193428.00798574509</v>
          </cell>
          <cell r="AC6">
            <v>3.6323003118180992E-2</v>
          </cell>
          <cell r="AD6">
            <v>3528.5981379156924</v>
          </cell>
          <cell r="AE6">
            <v>196956.60612366078</v>
          </cell>
        </row>
        <row r="7">
          <cell r="A7" t="str">
            <v>BRO</v>
          </cell>
          <cell r="B7" t="str">
            <v>BROMLEY</v>
          </cell>
          <cell r="C7">
            <v>157</v>
          </cell>
          <cell r="D7">
            <v>1568.2971044344267</v>
          </cell>
          <cell r="E7">
            <v>233</v>
          </cell>
          <cell r="F7">
            <v>2393.11</v>
          </cell>
          <cell r="G7">
            <v>353</v>
          </cell>
          <cell r="H7">
            <v>3276.282287441878</v>
          </cell>
          <cell r="I7">
            <v>649</v>
          </cell>
          <cell r="J7">
            <v>6153.8</v>
          </cell>
          <cell r="K7">
            <v>830</v>
          </cell>
          <cell r="L7">
            <v>7867.42</v>
          </cell>
          <cell r="M7">
            <v>1008</v>
          </cell>
          <cell r="N7">
            <v>9581.0499999999993</v>
          </cell>
          <cell r="O7">
            <v>1021</v>
          </cell>
          <cell r="P7">
            <v>10054.4</v>
          </cell>
          <cell r="Q7">
            <v>697</v>
          </cell>
          <cell r="R7">
            <v>6717.68</v>
          </cell>
          <cell r="S7">
            <v>885</v>
          </cell>
          <cell r="T7">
            <v>8748.69</v>
          </cell>
          <cell r="U7">
            <v>609.45081541865613</v>
          </cell>
          <cell r="V7">
            <v>6024.7415303333819</v>
          </cell>
          <cell r="W7">
            <v>736.85869306450979</v>
          </cell>
          <cell r="X7">
            <v>7284.2353439847975</v>
          </cell>
          <cell r="Y7">
            <v>864.26657071036334</v>
          </cell>
          <cell r="Z7">
            <v>8543.7291576362113</v>
          </cell>
          <cell r="AA7">
            <v>8043.576079193529</v>
          </cell>
          <cell r="AB7">
            <v>78213.435423830699</v>
          </cell>
          <cell r="AC7">
            <v>1.4687360369201638E-2</v>
          </cell>
          <cell r="AD7">
            <v>1426.8036230660932</v>
          </cell>
          <cell r="AE7">
            <v>79640.239046896793</v>
          </cell>
        </row>
        <row r="8">
          <cell r="A8" t="str">
            <v>CAM</v>
          </cell>
          <cell r="B8" t="str">
            <v>CAMDEN</v>
          </cell>
          <cell r="C8">
            <v>746</v>
          </cell>
          <cell r="D8">
            <v>8200.9184272421462</v>
          </cell>
          <cell r="E8">
            <v>1025</v>
          </cell>
          <cell r="F8">
            <v>11489.184999999999</v>
          </cell>
          <cell r="G8">
            <v>1665</v>
          </cell>
          <cell r="H8">
            <v>18328.688845829874</v>
          </cell>
          <cell r="I8">
            <v>2585</v>
          </cell>
          <cell r="J8">
            <v>29435.55</v>
          </cell>
          <cell r="K8">
            <v>3081</v>
          </cell>
          <cell r="L8">
            <v>34941.65</v>
          </cell>
          <cell r="M8">
            <v>3287</v>
          </cell>
          <cell r="N8">
            <v>38369.326000000001</v>
          </cell>
          <cell r="O8">
            <v>3487</v>
          </cell>
          <cell r="P8">
            <v>40955.93</v>
          </cell>
          <cell r="Q8">
            <v>2753</v>
          </cell>
          <cell r="R8">
            <v>31917.575999999997</v>
          </cell>
          <cell r="S8">
            <v>3051</v>
          </cell>
          <cell r="T8">
            <v>36250.14</v>
          </cell>
          <cell r="U8">
            <v>2101.0558619687231</v>
          </cell>
          <cell r="V8">
            <v>24963.477267842307</v>
          </cell>
          <cell r="W8">
            <v>2540.2891215139202</v>
          </cell>
          <cell r="X8">
            <v>30182.18167661639</v>
          </cell>
          <cell r="Y8">
            <v>2979.5223810591169</v>
          </cell>
          <cell r="Z8">
            <v>35400.88608539047</v>
          </cell>
          <cell r="AA8">
            <v>29300.867364541758</v>
          </cell>
          <cell r="AB8">
            <v>340435.50930292119</v>
          </cell>
          <cell r="AC8">
            <v>6.3928901479773509E-2</v>
          </cell>
          <cell r="AD8">
            <v>6210.3731342525971</v>
          </cell>
          <cell r="AE8">
            <v>346645.8824371738</v>
          </cell>
        </row>
        <row r="9">
          <cell r="A9" t="str">
            <v>LON</v>
          </cell>
          <cell r="B9" t="str">
            <v>CITY</v>
          </cell>
          <cell r="C9">
            <v>10</v>
          </cell>
          <cell r="D9">
            <v>102.62049093586231</v>
          </cell>
          <cell r="E9">
            <v>19</v>
          </cell>
          <cell r="F9">
            <v>181.42000000000002</v>
          </cell>
          <cell r="G9">
            <v>26</v>
          </cell>
          <cell r="H9">
            <v>305.76554236836898</v>
          </cell>
          <cell r="I9">
            <v>72</v>
          </cell>
          <cell r="J9">
            <v>891.46</v>
          </cell>
          <cell r="K9">
            <v>60</v>
          </cell>
          <cell r="L9">
            <v>654.08000000000004</v>
          </cell>
          <cell r="M9">
            <v>77</v>
          </cell>
          <cell r="N9">
            <v>791.94</v>
          </cell>
          <cell r="O9">
            <v>83</v>
          </cell>
          <cell r="P9">
            <v>861</v>
          </cell>
          <cell r="Q9">
            <v>72</v>
          </cell>
          <cell r="R9">
            <v>744.14</v>
          </cell>
          <cell r="S9">
            <v>81</v>
          </cell>
          <cell r="T9">
            <v>920.16</v>
          </cell>
          <cell r="U9">
            <v>55.78024412306344</v>
          </cell>
          <cell r="V9">
            <v>633.66357323800071</v>
          </cell>
          <cell r="W9">
            <v>67.441304110989023</v>
          </cell>
          <cell r="X9">
            <v>766.13321470083542</v>
          </cell>
          <cell r="Y9">
            <v>79.102364098914592</v>
          </cell>
          <cell r="Z9">
            <v>898.60285616366991</v>
          </cell>
          <cell r="AA9">
            <v>702.32391233296698</v>
          </cell>
          <cell r="AB9">
            <v>7750.9856774067375</v>
          </cell>
          <cell r="AC9">
            <v>1.455523839909314E-3</v>
          </cell>
          <cell r="AD9">
            <v>141.3968634279903</v>
          </cell>
          <cell r="AE9">
            <v>7892.3825408347275</v>
          </cell>
        </row>
        <row r="10">
          <cell r="A10" t="str">
            <v>CRO</v>
          </cell>
          <cell r="B10" t="str">
            <v>CROYDON</v>
          </cell>
          <cell r="C10">
            <v>261</v>
          </cell>
          <cell r="D10">
            <v>2722.0847846301558</v>
          </cell>
          <cell r="E10">
            <v>376</v>
          </cell>
          <cell r="F10">
            <v>4216.1750000000002</v>
          </cell>
          <cell r="G10">
            <v>634</v>
          </cell>
          <cell r="H10">
            <v>6678.291525082328</v>
          </cell>
          <cell r="I10">
            <v>981</v>
          </cell>
          <cell r="J10">
            <v>10209.09</v>
          </cell>
          <cell r="K10">
            <v>896</v>
          </cell>
          <cell r="L10">
            <v>9475.36</v>
          </cell>
          <cell r="M10">
            <v>1068</v>
          </cell>
          <cell r="N10">
            <v>10979</v>
          </cell>
          <cell r="O10">
            <v>1078</v>
          </cell>
          <cell r="P10">
            <v>11436.83</v>
          </cell>
          <cell r="Q10">
            <v>757</v>
          </cell>
          <cell r="R10">
            <v>8124.6409999999996</v>
          </cell>
          <cell r="S10">
            <v>932</v>
          </cell>
          <cell r="T10">
            <v>9642.7960000000003</v>
          </cell>
          <cell r="U10">
            <v>641.81712990981634</v>
          </cell>
          <cell r="V10">
            <v>6640.4631470234526</v>
          </cell>
          <cell r="W10">
            <v>775.99130162273786</v>
          </cell>
          <cell r="X10">
            <v>8028.6757718052904</v>
          </cell>
          <cell r="Y10">
            <v>910.16547333565927</v>
          </cell>
          <cell r="Z10">
            <v>9416.8883965871264</v>
          </cell>
          <cell r="AA10">
            <v>9310.9739048682131</v>
          </cell>
          <cell r="AB10">
            <v>97570.295625128332</v>
          </cell>
          <cell r="AC10">
            <v>1.8322300835019512E-2</v>
          </cell>
          <cell r="AD10">
            <v>1779.9199146179706</v>
          </cell>
          <cell r="AE10">
            <v>99350.215539746307</v>
          </cell>
        </row>
        <row r="11">
          <cell r="A11" t="str">
            <v>EAL</v>
          </cell>
          <cell r="B11" t="str">
            <v>EALING</v>
          </cell>
          <cell r="C11">
            <v>361</v>
          </cell>
          <cell r="D11">
            <v>3356.4496884782866</v>
          </cell>
          <cell r="E11">
            <v>485</v>
          </cell>
          <cell r="F11">
            <v>4920.9250000000002</v>
          </cell>
          <cell r="G11">
            <v>798</v>
          </cell>
          <cell r="H11">
            <v>7687.6678899382759</v>
          </cell>
          <cell r="I11">
            <v>1131</v>
          </cell>
          <cell r="J11">
            <v>10697.6</v>
          </cell>
          <cell r="K11">
            <v>1303</v>
          </cell>
          <cell r="L11">
            <v>12831.1</v>
          </cell>
          <cell r="M11">
            <v>1606</v>
          </cell>
          <cell r="N11">
            <v>16051.52</v>
          </cell>
          <cell r="O11">
            <v>1411</v>
          </cell>
          <cell r="P11">
            <v>14303.9</v>
          </cell>
          <cell r="Q11">
            <v>1122</v>
          </cell>
          <cell r="R11">
            <v>11417.7</v>
          </cell>
          <cell r="S11">
            <v>1287</v>
          </cell>
          <cell r="T11">
            <v>12733.92</v>
          </cell>
          <cell r="U11">
            <v>886.28610106645249</v>
          </cell>
          <cell r="V11">
            <v>8769.1502005377788</v>
          </cell>
          <cell r="W11">
            <v>1071.5673875412701</v>
          </cell>
          <cell r="X11">
            <v>10602.372484506241</v>
          </cell>
          <cell r="Y11">
            <v>1256.8486740160877</v>
          </cell>
          <cell r="Z11">
            <v>12435.594768474699</v>
          </cell>
          <cell r="AA11">
            <v>12718.702162623811</v>
          </cell>
          <cell r="AB11">
            <v>125807.90003193526</v>
          </cell>
          <cell r="AC11">
            <v>2.3624917573925274E-2</v>
          </cell>
          <cell r="AD11">
            <v>2295.0426177189706</v>
          </cell>
          <cell r="AE11">
            <v>128102.94264965423</v>
          </cell>
        </row>
        <row r="12">
          <cell r="A12" t="str">
            <v>ENF</v>
          </cell>
          <cell r="B12" t="str">
            <v>ENFIELD</v>
          </cell>
          <cell r="C12">
            <v>159</v>
          </cell>
          <cell r="D12">
            <v>1479.2942150740828</v>
          </cell>
          <cell r="E12">
            <v>226</v>
          </cell>
          <cell r="F12">
            <v>2302.1849999999999</v>
          </cell>
          <cell r="G12">
            <v>333</v>
          </cell>
          <cell r="H12">
            <v>3263.3995259577277</v>
          </cell>
          <cell r="I12">
            <v>520</v>
          </cell>
          <cell r="J12">
            <v>5263.83</v>
          </cell>
          <cell r="K12">
            <v>663</v>
          </cell>
          <cell r="L12">
            <v>6805.84</v>
          </cell>
          <cell r="M12">
            <v>849</v>
          </cell>
          <cell r="N12">
            <v>8566.2400000000016</v>
          </cell>
          <cell r="O12">
            <v>940</v>
          </cell>
          <cell r="P12">
            <v>9983.1400000000012</v>
          </cell>
          <cell r="Q12">
            <v>743</v>
          </cell>
          <cell r="R12">
            <v>7675.49</v>
          </cell>
          <cell r="S12">
            <v>915</v>
          </cell>
          <cell r="T12">
            <v>9894.7260000000006</v>
          </cell>
          <cell r="U12">
            <v>630.11016509386479</v>
          </cell>
          <cell r="V12">
            <v>6813.9534791459646</v>
          </cell>
          <cell r="W12">
            <v>761.83695384635757</v>
          </cell>
          <cell r="X12">
            <v>8238.4348797643215</v>
          </cell>
          <cell r="Y12">
            <v>893.56374259885013</v>
          </cell>
          <cell r="Z12">
            <v>9662.9162803826766</v>
          </cell>
          <cell r="AA12">
            <v>7633.5108615390718</v>
          </cell>
          <cell r="AB12">
            <v>79949.449380324775</v>
          </cell>
          <cell r="AC12">
            <v>1.5013358868651558E-2</v>
          </cell>
          <cell r="AD12">
            <v>1458.4727472951556</v>
          </cell>
          <cell r="AE12">
            <v>81407.922127619924</v>
          </cell>
        </row>
        <row r="13">
          <cell r="A13" t="str">
            <v>GRE</v>
          </cell>
          <cell r="B13" t="str">
            <v>GREENWICH</v>
          </cell>
          <cell r="C13">
            <v>399</v>
          </cell>
          <cell r="D13">
            <v>3741.1319795442528</v>
          </cell>
          <cell r="E13">
            <v>746</v>
          </cell>
          <cell r="F13">
            <v>6852.2899999999991</v>
          </cell>
          <cell r="G13">
            <v>1162</v>
          </cell>
          <cell r="H13">
            <v>11180.857672583119</v>
          </cell>
          <cell r="I13">
            <v>1896</v>
          </cell>
          <cell r="J13">
            <v>18105.581999999999</v>
          </cell>
          <cell r="K13">
            <v>2327</v>
          </cell>
          <cell r="L13">
            <v>22490.559999999998</v>
          </cell>
          <cell r="M13">
            <v>2602</v>
          </cell>
          <cell r="N13">
            <v>25516.13</v>
          </cell>
          <cell r="O13">
            <v>2705</v>
          </cell>
          <cell r="P13">
            <v>26804.77</v>
          </cell>
          <cell r="Q13">
            <v>2066</v>
          </cell>
          <cell r="R13">
            <v>19704.98</v>
          </cell>
          <cell r="S13">
            <v>2236</v>
          </cell>
          <cell r="T13">
            <v>22358.975999999999</v>
          </cell>
          <cell r="U13">
            <v>1539.8101957922204</v>
          </cell>
          <cell r="V13">
            <v>15397.396785453289</v>
          </cell>
          <cell r="W13">
            <v>1861.7130369403883</v>
          </cell>
          <cell r="X13">
            <v>18616.277778102529</v>
          </cell>
          <cell r="Y13">
            <v>2183.6158780885562</v>
          </cell>
          <cell r="Z13">
            <v>21835.158770751765</v>
          </cell>
          <cell r="AA13">
            <v>21724.139110821165</v>
          </cell>
          <cell r="AB13">
            <v>212604.11098643494</v>
          </cell>
          <cell r="AC13">
            <v>3.9923999976608802E-2</v>
          </cell>
          <cell r="AD13">
            <v>3878.416977727662</v>
          </cell>
          <cell r="AE13">
            <v>216482.52796416261</v>
          </cell>
        </row>
        <row r="14">
          <cell r="A14" t="str">
            <v>HAC</v>
          </cell>
          <cell r="B14" t="str">
            <v>HACKNEY</v>
          </cell>
          <cell r="C14">
            <v>835</v>
          </cell>
          <cell r="D14">
            <v>8372.552045694114</v>
          </cell>
          <cell r="E14">
            <v>1161</v>
          </cell>
          <cell r="F14">
            <v>12060.45</v>
          </cell>
          <cell r="G14">
            <v>2087</v>
          </cell>
          <cell r="H14">
            <v>20316.374916248471</v>
          </cell>
          <cell r="I14">
            <v>2948</v>
          </cell>
          <cell r="J14">
            <v>30418.53</v>
          </cell>
          <cell r="K14">
            <v>3351</v>
          </cell>
          <cell r="L14">
            <v>34730.8194</v>
          </cell>
          <cell r="M14">
            <v>3496</v>
          </cell>
          <cell r="N14">
            <v>38362.769999999997</v>
          </cell>
          <cell r="O14">
            <v>3603</v>
          </cell>
          <cell r="P14">
            <v>39884.979999999996</v>
          </cell>
          <cell r="Q14">
            <v>3256</v>
          </cell>
          <cell r="R14">
            <v>34924.966</v>
          </cell>
          <cell r="S14">
            <v>3447</v>
          </cell>
          <cell r="T14">
            <v>38664.805999999997</v>
          </cell>
          <cell r="U14">
            <v>2373.7592776814777</v>
          </cell>
          <cell r="V14">
            <v>26626.324909270221</v>
          </cell>
          <cell r="W14">
            <v>2870.002163834311</v>
          </cell>
          <cell r="X14">
            <v>32192.653578251768</v>
          </cell>
          <cell r="Y14">
            <v>3366.2450499871438</v>
          </cell>
          <cell r="Z14">
            <v>37758.982247233303</v>
          </cell>
          <cell r="AA14">
            <v>32794.006491502929</v>
          </cell>
          <cell r="AB14">
            <v>354314.20909669786</v>
          </cell>
          <cell r="AC14">
            <v>6.6535122063520608E-2</v>
          </cell>
          <cell r="AD14">
            <v>6463.5544328607093</v>
          </cell>
          <cell r="AE14">
            <v>360777.76352955855</v>
          </cell>
        </row>
        <row r="15">
          <cell r="A15" t="str">
            <v>HAM</v>
          </cell>
          <cell r="B15" t="str">
            <v>HAM'SMTH&amp;FULHAM</v>
          </cell>
          <cell r="C15">
            <v>348</v>
          </cell>
          <cell r="D15">
            <v>3269.7197223677367</v>
          </cell>
          <cell r="E15">
            <v>597</v>
          </cell>
          <cell r="F15">
            <v>5722.2349999999997</v>
          </cell>
          <cell r="G15">
            <v>993</v>
          </cell>
          <cell r="H15">
            <v>9463.6685845412303</v>
          </cell>
          <cell r="I15">
            <v>1595</v>
          </cell>
          <cell r="J15">
            <v>15447.88</v>
          </cell>
          <cell r="K15">
            <v>1947</v>
          </cell>
          <cell r="L15">
            <v>19467.09</v>
          </cell>
          <cell r="M15">
            <v>1844</v>
          </cell>
          <cell r="N15">
            <v>19262.04</v>
          </cell>
          <cell r="O15">
            <v>1982</v>
          </cell>
          <cell r="P15">
            <v>20322.629999999997</v>
          </cell>
          <cell r="Q15">
            <v>1537</v>
          </cell>
          <cell r="R15">
            <v>16078.42</v>
          </cell>
          <cell r="S15">
            <v>1789</v>
          </cell>
          <cell r="T15">
            <v>19202.73</v>
          </cell>
          <cell r="U15">
            <v>1231.9858856316112</v>
          </cell>
          <cell r="V15">
            <v>13223.863792953998</v>
          </cell>
          <cell r="W15">
            <v>1489.5369512908565</v>
          </cell>
          <cell r="X15">
            <v>15988.35992211373</v>
          </cell>
          <cell r="Y15">
            <v>1747.0880169501015</v>
          </cell>
          <cell r="Z15">
            <v>18752.856051273458</v>
          </cell>
          <cell r="AA15">
            <v>17100.610853872568</v>
          </cell>
          <cell r="AB15">
            <v>176201.4930732502</v>
          </cell>
          <cell r="AC15">
            <v>3.3088110915144624E-2</v>
          </cell>
          <cell r="AD15">
            <v>3214.3445348517243</v>
          </cell>
          <cell r="AE15">
            <v>179415.83760810192</v>
          </cell>
        </row>
        <row r="16">
          <cell r="A16" t="str">
            <v>HAY</v>
          </cell>
          <cell r="B16" t="str">
            <v>HARINGEY</v>
          </cell>
          <cell r="C16">
            <v>730</v>
          </cell>
          <cell r="D16">
            <v>6893.4173340059806</v>
          </cell>
          <cell r="E16">
            <v>1113</v>
          </cell>
          <cell r="F16">
            <v>10889.635</v>
          </cell>
          <cell r="G16">
            <v>1768</v>
          </cell>
          <cell r="H16">
            <v>17200.707057310068</v>
          </cell>
          <cell r="I16">
            <v>2539</v>
          </cell>
          <cell r="J16">
            <v>25186.063999999998</v>
          </cell>
          <cell r="K16">
            <v>3028</v>
          </cell>
          <cell r="L16">
            <v>30718.420000000002</v>
          </cell>
          <cell r="M16">
            <v>3141</v>
          </cell>
          <cell r="N16">
            <v>32375.428</v>
          </cell>
          <cell r="O16">
            <v>3040</v>
          </cell>
          <cell r="P16">
            <v>31184.91</v>
          </cell>
          <cell r="Q16">
            <v>2613</v>
          </cell>
          <cell r="R16">
            <v>26086.45</v>
          </cell>
          <cell r="S16">
            <v>2794</v>
          </cell>
          <cell r="T16">
            <v>28694.192999999999</v>
          </cell>
          <cell r="U16">
            <v>1924.074099751102</v>
          </cell>
          <cell r="V16">
            <v>19760.112227830839</v>
          </cell>
          <cell r="W16">
            <v>2326.3086874827573</v>
          </cell>
          <cell r="X16">
            <v>23891.034522622376</v>
          </cell>
          <cell r="Y16">
            <v>2728.543275214412</v>
          </cell>
          <cell r="Z16">
            <v>28021.956817413906</v>
          </cell>
          <cell r="AA16">
            <v>27744.92606244827</v>
          </cell>
          <cell r="AB16">
            <v>280902.3279591832</v>
          </cell>
          <cell r="AC16">
            <v>5.2749424659936789E-2</v>
          </cell>
          <cell r="AD16">
            <v>5124.342858589559</v>
          </cell>
          <cell r="AE16">
            <v>286026.67081777274</v>
          </cell>
        </row>
        <row r="17">
          <cell r="A17" t="str">
            <v>HAR</v>
          </cell>
          <cell r="B17" t="str">
            <v>HARROW</v>
          </cell>
          <cell r="C17">
            <v>111</v>
          </cell>
          <cell r="D17">
            <v>1252.8791587174376</v>
          </cell>
          <cell r="E17">
            <v>187</v>
          </cell>
          <cell r="F17">
            <v>2397.2799999999997</v>
          </cell>
          <cell r="G17">
            <v>278</v>
          </cell>
          <cell r="H17">
            <v>3217.1696163461279</v>
          </cell>
          <cell r="I17">
            <v>501</v>
          </cell>
          <cell r="J17">
            <v>5639.44</v>
          </cell>
          <cell r="K17">
            <v>690</v>
          </cell>
          <cell r="L17">
            <v>7662.9000000000005</v>
          </cell>
          <cell r="M17">
            <v>941</v>
          </cell>
          <cell r="N17">
            <v>10312.530000000001</v>
          </cell>
          <cell r="O17">
            <v>783</v>
          </cell>
          <cell r="P17">
            <v>8568.2199999999993</v>
          </cell>
          <cell r="Q17">
            <v>594</v>
          </cell>
          <cell r="R17">
            <v>6677.3</v>
          </cell>
          <cell r="S17">
            <v>707</v>
          </cell>
          <cell r="T17">
            <v>8159.2</v>
          </cell>
          <cell r="U17">
            <v>486.87200734575129</v>
          </cell>
          <cell r="V17">
            <v>5618.7921956654227</v>
          </cell>
          <cell r="W17">
            <v>588.65434575887957</v>
          </cell>
          <cell r="X17">
            <v>6793.420845708416</v>
          </cell>
          <cell r="Y17">
            <v>690.43668417200774</v>
          </cell>
          <cell r="Z17">
            <v>7968.0494957514074</v>
          </cell>
          <cell r="AA17">
            <v>6557.9630372766387</v>
          </cell>
          <cell r="AB17">
            <v>74267.181312188812</v>
          </cell>
          <cell r="AC17">
            <v>1.3946310498012008E-2</v>
          </cell>
          <cell r="AD17">
            <v>1354.8143333293765</v>
          </cell>
          <cell r="AE17">
            <v>75621.995645518182</v>
          </cell>
        </row>
        <row r="18">
          <cell r="A18" t="str">
            <v>HAV</v>
          </cell>
          <cell r="B18" t="str">
            <v>HAVERING</v>
          </cell>
          <cell r="C18">
            <v>385</v>
          </cell>
          <cell r="D18">
            <v>3519.1630800709763</v>
          </cell>
          <cell r="E18">
            <v>482</v>
          </cell>
          <cell r="F18">
            <v>4450.4799999999996</v>
          </cell>
          <cell r="G18">
            <v>950</v>
          </cell>
          <cell r="H18">
            <v>8598.5131341572996</v>
          </cell>
          <cell r="I18">
            <v>1575</v>
          </cell>
          <cell r="J18">
            <v>14064.76</v>
          </cell>
          <cell r="K18">
            <v>1960</v>
          </cell>
          <cell r="L18">
            <v>17244.140000000003</v>
          </cell>
          <cell r="M18">
            <v>2356</v>
          </cell>
          <cell r="N18">
            <v>20782.480000000003</v>
          </cell>
          <cell r="O18">
            <v>2245</v>
          </cell>
          <cell r="P18">
            <v>19835.54</v>
          </cell>
          <cell r="Q18">
            <v>1693</v>
          </cell>
          <cell r="R18">
            <v>14981.843999999999</v>
          </cell>
          <cell r="S18">
            <v>1854</v>
          </cell>
          <cell r="T18">
            <v>16777.150000000001</v>
          </cell>
          <cell r="U18">
            <v>1276.7478099278965</v>
          </cell>
          <cell r="V18">
            <v>11553.500280114245</v>
          </cell>
          <cell r="W18">
            <v>1543.6565163181933</v>
          </cell>
          <cell r="X18">
            <v>13968.800929205923</v>
          </cell>
          <cell r="Y18">
            <v>1810.5652227084897</v>
          </cell>
          <cell r="Z18">
            <v>16384.101578297596</v>
          </cell>
          <cell r="AA18">
            <v>18130.969548954577</v>
          </cell>
          <cell r="AB18">
            <v>162160.47300184605</v>
          </cell>
          <cell r="AC18">
            <v>3.0451408913469456E-2</v>
          </cell>
          <cell r="AD18">
            <v>2958.2021188989902</v>
          </cell>
          <cell r="AE18">
            <v>165118.67512074506</v>
          </cell>
        </row>
        <row r="19">
          <cell r="A19" t="str">
            <v>HIL</v>
          </cell>
          <cell r="B19" t="str">
            <v>HILLINGDON</v>
          </cell>
          <cell r="C19">
            <v>219</v>
          </cell>
          <cell r="D19">
            <v>2425.3287350693681</v>
          </cell>
          <cell r="E19">
            <v>282</v>
          </cell>
          <cell r="F19">
            <v>3442.9750000000004</v>
          </cell>
          <cell r="G19">
            <v>501</v>
          </cell>
          <cell r="H19">
            <v>5506.7804058334714</v>
          </cell>
          <cell r="I19">
            <v>521</v>
          </cell>
          <cell r="J19">
            <v>6070.9800000000005</v>
          </cell>
          <cell r="K19">
            <v>711</v>
          </cell>
          <cell r="L19">
            <v>7862.6</v>
          </cell>
          <cell r="M19">
            <v>739</v>
          </cell>
          <cell r="N19">
            <v>8580.98</v>
          </cell>
          <cell r="O19">
            <v>714</v>
          </cell>
          <cell r="P19">
            <v>8390.06</v>
          </cell>
          <cell r="Q19">
            <v>641</v>
          </cell>
          <cell r="R19">
            <v>7544.22</v>
          </cell>
          <cell r="S19">
            <v>679</v>
          </cell>
          <cell r="T19">
            <v>7586.83</v>
          </cell>
          <cell r="U19">
            <v>467.58994764888985</v>
          </cell>
          <cell r="V19">
            <v>5224.6324632121159</v>
          </cell>
          <cell r="W19">
            <v>565.34130236248825</v>
          </cell>
          <cell r="X19">
            <v>6316.8606082515416</v>
          </cell>
          <cell r="Y19">
            <v>663.09265707608654</v>
          </cell>
          <cell r="Z19">
            <v>7409.0887532909655</v>
          </cell>
          <cell r="AA19">
            <v>6703.023907087465</v>
          </cell>
          <cell r="AB19">
            <v>76361.335965657461</v>
          </cell>
          <cell r="AC19">
            <v>1.4339562679017257E-2</v>
          </cell>
          <cell r="AD19">
            <v>1393.0168164531315</v>
          </cell>
          <cell r="AE19">
            <v>77754.352782110596</v>
          </cell>
        </row>
        <row r="20">
          <cell r="A20" t="str">
            <v>HOU</v>
          </cell>
          <cell r="B20" t="str">
            <v>HOUNSLOW</v>
          </cell>
          <cell r="C20">
            <v>412</v>
          </cell>
          <cell r="D20">
            <v>3910.9831476582244</v>
          </cell>
          <cell r="E20">
            <v>380</v>
          </cell>
          <cell r="F20">
            <v>3883.7350000000001</v>
          </cell>
          <cell r="G20">
            <v>537</v>
          </cell>
          <cell r="H20">
            <v>4809.3909169197595</v>
          </cell>
          <cell r="I20">
            <v>918</v>
          </cell>
          <cell r="J20">
            <v>8455.01</v>
          </cell>
          <cell r="K20">
            <v>1121</v>
          </cell>
          <cell r="L20">
            <v>10619.08</v>
          </cell>
          <cell r="M20">
            <v>1343</v>
          </cell>
          <cell r="N20">
            <v>13525.74</v>
          </cell>
          <cell r="O20">
            <v>1092</v>
          </cell>
          <cell r="P20">
            <v>10856.16</v>
          </cell>
          <cell r="Q20">
            <v>919</v>
          </cell>
          <cell r="R20">
            <v>9164.4699999999993</v>
          </cell>
          <cell r="S20">
            <v>1004</v>
          </cell>
          <cell r="T20">
            <v>9850.66</v>
          </cell>
          <cell r="U20">
            <v>691.39956913031722</v>
          </cell>
          <cell r="V20">
            <v>6783.6076490530377</v>
          </cell>
          <cell r="W20">
            <v>835.93912749917263</v>
          </cell>
          <cell r="X20">
            <v>8201.7451451105571</v>
          </cell>
          <cell r="Y20">
            <v>980.47868586802792</v>
          </cell>
          <cell r="Z20">
            <v>9619.8826411680748</v>
          </cell>
          <cell r="AA20">
            <v>10233.817382497517</v>
          </cell>
          <cell r="AB20">
            <v>99680.464499909664</v>
          </cell>
          <cell r="AC20">
            <v>1.8718560256892995E-2</v>
          </cell>
          <cell r="AD20">
            <v>1818.4145361558701</v>
          </cell>
          <cell r="AE20">
            <v>101498.87903606554</v>
          </cell>
        </row>
        <row r="21">
          <cell r="A21" t="str">
            <v>ISL</v>
          </cell>
          <cell r="B21" t="str">
            <v>ISLINGTON</v>
          </cell>
          <cell r="C21">
            <v>596</v>
          </cell>
          <cell r="D21">
            <v>5669.3564495451374</v>
          </cell>
          <cell r="E21">
            <v>983</v>
          </cell>
          <cell r="F21">
            <v>9859.3649999999998</v>
          </cell>
          <cell r="G21">
            <v>1478</v>
          </cell>
          <cell r="H21">
            <v>14485.034939452906</v>
          </cell>
          <cell r="I21">
            <v>2280</v>
          </cell>
          <cell r="J21">
            <v>22899.360000000001</v>
          </cell>
          <cell r="K21">
            <v>2553</v>
          </cell>
          <cell r="L21">
            <v>26357.07</v>
          </cell>
          <cell r="M21">
            <v>2757</v>
          </cell>
          <cell r="N21">
            <v>28958.488000000001</v>
          </cell>
          <cell r="O21">
            <v>2620</v>
          </cell>
          <cell r="P21">
            <v>27732.85</v>
          </cell>
          <cell r="Q21">
            <v>2093</v>
          </cell>
          <cell r="R21">
            <v>21868.835999999999</v>
          </cell>
          <cell r="S21">
            <v>2337</v>
          </cell>
          <cell r="T21">
            <v>25648.662</v>
          </cell>
          <cell r="U21">
            <v>1609.3633396987564</v>
          </cell>
          <cell r="V21">
            <v>17662.82256530791</v>
          </cell>
          <cell r="W21">
            <v>1945.8065149059428</v>
          </cell>
          <cell r="X21">
            <v>21355.298938048989</v>
          </cell>
          <cell r="Y21">
            <v>2282.2496901131285</v>
          </cell>
          <cell r="Z21">
            <v>25047.775310790064</v>
          </cell>
          <cell r="AA21">
            <v>23534.419544717828</v>
          </cell>
          <cell r="AB21">
            <v>247544.91920314502</v>
          </cell>
          <cell r="AC21">
            <v>4.6485382162278918E-2</v>
          </cell>
          <cell r="AD21">
            <v>4515.8224501545856</v>
          </cell>
          <cell r="AE21">
            <v>252060.7416532996</v>
          </cell>
        </row>
        <row r="22">
          <cell r="A22" t="str">
            <v>KEN</v>
          </cell>
          <cell r="B22" t="str">
            <v>KEN&amp;CHELSEA</v>
          </cell>
          <cell r="C22">
            <v>508</v>
          </cell>
          <cell r="D22">
            <v>4841.2866462141474</v>
          </cell>
          <cell r="E22">
            <v>805</v>
          </cell>
          <cell r="F22">
            <v>7991.5749999999998</v>
          </cell>
          <cell r="G22">
            <v>1183</v>
          </cell>
          <cell r="H22">
            <v>11077.554529039295</v>
          </cell>
          <cell r="I22">
            <v>2089</v>
          </cell>
          <cell r="J22">
            <v>20016.439999999999</v>
          </cell>
          <cell r="K22">
            <v>2269</v>
          </cell>
          <cell r="L22">
            <v>22015.52</v>
          </cell>
          <cell r="M22">
            <v>2553</v>
          </cell>
          <cell r="N22">
            <v>25894.666000000001</v>
          </cell>
          <cell r="O22">
            <v>2450</v>
          </cell>
          <cell r="P22">
            <v>24915.920000000002</v>
          </cell>
          <cell r="Q22">
            <v>2005</v>
          </cell>
          <cell r="R22">
            <v>20256.754000000001</v>
          </cell>
          <cell r="S22">
            <v>2462</v>
          </cell>
          <cell r="T22">
            <v>25371.829999999998</v>
          </cell>
          <cell r="U22">
            <v>1695.4439633454595</v>
          </cell>
          <cell r="V22">
            <v>17472.183595664996</v>
          </cell>
          <cell r="W22">
            <v>2049.8826014969754</v>
          </cell>
          <cell r="X22">
            <v>21124.806208423637</v>
          </cell>
          <cell r="Y22">
            <v>2404.3212396484914</v>
          </cell>
          <cell r="Z22">
            <v>24777.428821182275</v>
          </cell>
          <cell r="AA22">
            <v>22473.647804490927</v>
          </cell>
          <cell r="AB22">
            <v>225755.96480052435</v>
          </cell>
          <cell r="AC22">
            <v>4.2393729319704948E-2</v>
          </cell>
          <cell r="AD22">
            <v>4118.338834762737</v>
          </cell>
          <cell r="AE22">
            <v>229874.3036352871</v>
          </cell>
        </row>
        <row r="23">
          <cell r="A23" t="str">
            <v>KIN</v>
          </cell>
          <cell r="B23" t="str">
            <v>KINGSTON-O-TH</v>
          </cell>
          <cell r="C23">
            <v>332</v>
          </cell>
          <cell r="D23">
            <v>2937.4941073562204</v>
          </cell>
          <cell r="E23">
            <v>452</v>
          </cell>
          <cell r="F23">
            <v>4087.8150000000001</v>
          </cell>
          <cell r="G23">
            <v>769</v>
          </cell>
          <cell r="H23">
            <v>6901.2393150525913</v>
          </cell>
          <cell r="I23">
            <v>1656</v>
          </cell>
          <cell r="J23">
            <v>14741.800000000001</v>
          </cell>
          <cell r="K23">
            <v>2022</v>
          </cell>
          <cell r="L23">
            <v>18505.12</v>
          </cell>
          <cell r="M23">
            <v>2360</v>
          </cell>
          <cell r="N23">
            <v>21199.067999999999</v>
          </cell>
          <cell r="O23">
            <v>2087</v>
          </cell>
          <cell r="P23">
            <v>19237.72</v>
          </cell>
          <cell r="Q23">
            <v>1533</v>
          </cell>
          <cell r="R23">
            <v>14261.512000000001</v>
          </cell>
          <cell r="S23">
            <v>1569</v>
          </cell>
          <cell r="T23">
            <v>14497.49</v>
          </cell>
          <cell r="U23">
            <v>1080.4839880134141</v>
          </cell>
          <cell r="V23">
            <v>9983.6238440947036</v>
          </cell>
          <cell r="W23">
            <v>1306.3630388906392</v>
          </cell>
          <cell r="X23">
            <v>12070.736196741016</v>
          </cell>
          <cell r="Y23">
            <v>1532.2420897678642</v>
          </cell>
          <cell r="Z23">
            <v>14157.848549387325</v>
          </cell>
          <cell r="AA23">
            <v>16699.089116671916</v>
          </cell>
          <cell r="AB23">
            <v>152581.46701263188</v>
          </cell>
          <cell r="AC23">
            <v>2.8652609101391866E-2</v>
          </cell>
          <cell r="AD23">
            <v>2783.4577111547128</v>
          </cell>
          <cell r="AE23">
            <v>155364.92472378659</v>
          </cell>
        </row>
        <row r="24">
          <cell r="A24" t="str">
            <v>LAM</v>
          </cell>
          <cell r="B24" t="str">
            <v>LAMBETH</v>
          </cell>
          <cell r="C24">
            <v>361</v>
          </cell>
          <cell r="D24">
            <v>3371.9454424233718</v>
          </cell>
          <cell r="E24">
            <v>559</v>
          </cell>
          <cell r="F24">
            <v>5875.1549999999997</v>
          </cell>
          <cell r="G24">
            <v>975</v>
          </cell>
          <cell r="H24">
            <v>10089.62076051077</v>
          </cell>
          <cell r="I24">
            <v>1527</v>
          </cell>
          <cell r="J24">
            <v>15287.66</v>
          </cell>
          <cell r="K24">
            <v>1807</v>
          </cell>
          <cell r="L24">
            <v>18635.72</v>
          </cell>
          <cell r="M24">
            <v>2212</v>
          </cell>
          <cell r="N24">
            <v>23367.95</v>
          </cell>
          <cell r="O24">
            <v>2187</v>
          </cell>
          <cell r="P24">
            <v>23173.579999999998</v>
          </cell>
          <cell r="Q24">
            <v>1871</v>
          </cell>
          <cell r="R24">
            <v>20035.960000000003</v>
          </cell>
          <cell r="S24">
            <v>2204</v>
          </cell>
          <cell r="T24">
            <v>24220.07</v>
          </cell>
          <cell r="U24">
            <v>1517.7735561386646</v>
          </cell>
          <cell r="V24">
            <v>16679.029842934382</v>
          </cell>
          <cell r="W24">
            <v>1835.0695587730843</v>
          </cell>
          <cell r="X24">
            <v>20165.840820486934</v>
          </cell>
          <cell r="Y24">
            <v>2152.3655614075037</v>
          </cell>
          <cell r="Z24">
            <v>23652.651798039482</v>
          </cell>
          <cell r="AA24">
            <v>19208.208676319253</v>
          </cell>
          <cell r="AB24">
            <v>204555.18366439498</v>
          </cell>
          <cell r="AC24">
            <v>3.8412526972978346E-2</v>
          </cell>
          <cell r="AD24">
            <v>3731.5849327899814</v>
          </cell>
          <cell r="AE24">
            <v>208286.76859718497</v>
          </cell>
        </row>
        <row r="25">
          <cell r="A25" t="str">
            <v>LEW</v>
          </cell>
          <cell r="B25" t="str">
            <v>LEWISHAM</v>
          </cell>
          <cell r="C25">
            <v>648</v>
          </cell>
          <cell r="D25">
            <v>6155.2356638273586</v>
          </cell>
          <cell r="E25">
            <v>1079</v>
          </cell>
          <cell r="F25">
            <v>10713.960000000001</v>
          </cell>
          <cell r="G25">
            <v>1593</v>
          </cell>
          <cell r="H25">
            <v>15147.967042254118</v>
          </cell>
          <cell r="I25">
            <v>2399</v>
          </cell>
          <cell r="J25">
            <v>23393.67</v>
          </cell>
          <cell r="K25">
            <v>2727</v>
          </cell>
          <cell r="L25">
            <v>27240.79</v>
          </cell>
          <cell r="M25">
            <v>2890</v>
          </cell>
          <cell r="N25">
            <v>29868.46</v>
          </cell>
          <cell r="O25">
            <v>2932</v>
          </cell>
          <cell r="P25">
            <v>30243.11</v>
          </cell>
          <cell r="Q25">
            <v>2473</v>
          </cell>
          <cell r="R25">
            <v>24680.66</v>
          </cell>
          <cell r="S25">
            <v>2968</v>
          </cell>
          <cell r="T25">
            <v>30589.982</v>
          </cell>
          <cell r="U25">
            <v>2043.8983278673124</v>
          </cell>
          <cell r="V25">
            <v>21065.637823211313</v>
          </cell>
          <cell r="W25">
            <v>2471.1826000174747</v>
          </cell>
          <cell r="X25">
            <v>25469.48492360099</v>
          </cell>
          <cell r="Y25">
            <v>2898.4668721676367</v>
          </cell>
          <cell r="Z25">
            <v>29873.332023990664</v>
          </cell>
          <cell r="AA25">
            <v>27122.54780005242</v>
          </cell>
          <cell r="AB25">
            <v>274442.28947688447</v>
          </cell>
          <cell r="AC25">
            <v>5.1536322170904286E-2</v>
          </cell>
          <cell r="AD25">
            <v>5006.4960172924966</v>
          </cell>
          <cell r="AE25">
            <v>279448.78549417696</v>
          </cell>
        </row>
        <row r="26">
          <cell r="A26" t="str">
            <v>MER</v>
          </cell>
          <cell r="B26" t="str">
            <v>MERTON</v>
          </cell>
          <cell r="C26">
            <v>396</v>
          </cell>
          <cell r="D26">
            <v>3883.2893722725798</v>
          </cell>
          <cell r="E26">
            <v>469</v>
          </cell>
          <cell r="F26">
            <v>4609.5550000000003</v>
          </cell>
          <cell r="G26">
            <v>691</v>
          </cell>
          <cell r="H26">
            <v>6496.6725941590421</v>
          </cell>
          <cell r="I26">
            <v>1296</v>
          </cell>
          <cell r="J26">
            <v>11898.5</v>
          </cell>
          <cell r="K26">
            <v>1541</v>
          </cell>
          <cell r="L26">
            <v>15292.609999999999</v>
          </cell>
          <cell r="M26">
            <v>1707</v>
          </cell>
          <cell r="N26">
            <v>16851.54</v>
          </cell>
          <cell r="O26">
            <v>1668</v>
          </cell>
          <cell r="P26">
            <v>16820.75</v>
          </cell>
          <cell r="Q26">
            <v>1282</v>
          </cell>
          <cell r="R26">
            <v>12807.06</v>
          </cell>
          <cell r="S26">
            <v>1534</v>
          </cell>
          <cell r="T26">
            <v>15386.84</v>
          </cell>
          <cell r="U26">
            <v>1056.3814133923372</v>
          </cell>
          <cell r="V26">
            <v>10596.070265216265</v>
          </cell>
          <cell r="W26">
            <v>1277.22173464515</v>
          </cell>
          <cell r="X26">
            <v>12811.216737618895</v>
          </cell>
          <cell r="Y26">
            <v>1498.0620558979626</v>
          </cell>
          <cell r="Z26">
            <v>15026.363210021522</v>
          </cell>
          <cell r="AA26">
            <v>14415.66520393545</v>
          </cell>
          <cell r="AB26">
            <v>142480.4671792883</v>
          </cell>
          <cell r="AC26">
            <v>2.6755786338938957E-2</v>
          </cell>
          <cell r="AD26">
            <v>2599.190863896225</v>
          </cell>
          <cell r="AE26">
            <v>145079.65804318452</v>
          </cell>
        </row>
        <row r="27">
          <cell r="A27" t="str">
            <v>NEW</v>
          </cell>
          <cell r="B27" t="str">
            <v>NEWHAM</v>
          </cell>
          <cell r="C27">
            <v>504</v>
          </cell>
          <cell r="D27">
            <v>4956.7611162652902</v>
          </cell>
          <cell r="E27">
            <v>566</v>
          </cell>
          <cell r="F27">
            <v>5513.0599999999995</v>
          </cell>
          <cell r="G27">
            <v>834</v>
          </cell>
          <cell r="H27">
            <v>8286.266202470817</v>
          </cell>
          <cell r="I27">
            <v>1319</v>
          </cell>
          <cell r="J27">
            <v>13321.26</v>
          </cell>
          <cell r="K27">
            <v>1663</v>
          </cell>
          <cell r="L27">
            <v>16788.954000000002</v>
          </cell>
          <cell r="M27">
            <v>1924</v>
          </cell>
          <cell r="N27">
            <v>19673.36</v>
          </cell>
          <cell r="O27">
            <v>2054</v>
          </cell>
          <cell r="P27">
            <v>21572.642</v>
          </cell>
          <cell r="Q27">
            <v>1631</v>
          </cell>
          <cell r="R27">
            <v>16818.66</v>
          </cell>
          <cell r="S27">
            <v>1680</v>
          </cell>
          <cell r="T27">
            <v>17509.310000000001</v>
          </cell>
          <cell r="U27">
            <v>1156.9235818116863</v>
          </cell>
          <cell r="V27">
            <v>12057.698595387605</v>
          </cell>
          <cell r="W27">
            <v>1398.7826037834761</v>
          </cell>
          <cell r="X27">
            <v>14578.403709673845</v>
          </cell>
          <cell r="Y27">
            <v>1640.6416257552657</v>
          </cell>
          <cell r="Z27">
            <v>17099.108823960079</v>
          </cell>
          <cell r="AA27">
            <v>16371.34781135043</v>
          </cell>
          <cell r="AB27">
            <v>168175.48444775766</v>
          </cell>
          <cell r="AC27">
            <v>3.1580941713713374E-2</v>
          </cell>
          <cell r="AD27">
            <v>3067.9305827786857</v>
          </cell>
          <cell r="AE27">
            <v>171243.41503053633</v>
          </cell>
        </row>
        <row r="28">
          <cell r="A28" t="str">
            <v>RED</v>
          </cell>
          <cell r="B28" t="str">
            <v>REDBRIDGE</v>
          </cell>
          <cell r="C28">
            <v>379</v>
          </cell>
          <cell r="D28">
            <v>3582.6653656024932</v>
          </cell>
          <cell r="E28">
            <v>646</v>
          </cell>
          <cell r="F28">
            <v>6451.9449999999997</v>
          </cell>
          <cell r="G28">
            <v>980</v>
          </cell>
          <cell r="H28">
            <v>9269.3669350139844</v>
          </cell>
          <cell r="I28">
            <v>1510</v>
          </cell>
          <cell r="J28">
            <v>13770.42</v>
          </cell>
          <cell r="K28">
            <v>2304</v>
          </cell>
          <cell r="L28">
            <v>20979.37</v>
          </cell>
          <cell r="M28">
            <v>2740</v>
          </cell>
          <cell r="N28">
            <v>25473.280000000002</v>
          </cell>
          <cell r="O28">
            <v>2661</v>
          </cell>
          <cell r="P28">
            <v>25594.695</v>
          </cell>
          <cell r="Q28">
            <v>2053</v>
          </cell>
          <cell r="R28">
            <v>19597.25</v>
          </cell>
          <cell r="S28">
            <v>2411</v>
          </cell>
          <cell r="T28">
            <v>22537.040000000001</v>
          </cell>
          <cell r="U28">
            <v>1660.3230688976043</v>
          </cell>
          <cell r="V28">
            <v>15520.019666805501</v>
          </cell>
          <cell r="W28">
            <v>2007.4195581678339</v>
          </cell>
          <cell r="X28">
            <v>18764.535412364497</v>
          </cell>
          <cell r="Y28">
            <v>2354.5160474380632</v>
          </cell>
          <cell r="Z28">
            <v>22009.051157923484</v>
          </cell>
          <cell r="AA28">
            <v>21706.258674503501</v>
          </cell>
          <cell r="AB28">
            <v>203549.63853770995</v>
          </cell>
          <cell r="AC28">
            <v>3.822370003342395E-2</v>
          </cell>
          <cell r="AD28">
            <v>3713.2413397469695</v>
          </cell>
          <cell r="AE28">
            <v>207262.87987745693</v>
          </cell>
        </row>
        <row r="29">
          <cell r="A29" t="str">
            <v>RIC</v>
          </cell>
          <cell r="B29" t="str">
            <v>RICHMOND</v>
          </cell>
          <cell r="C29">
            <v>353</v>
          </cell>
          <cell r="D29">
            <v>3306.94382506392</v>
          </cell>
          <cell r="E29">
            <v>527</v>
          </cell>
          <cell r="F29">
            <v>5183</v>
          </cell>
          <cell r="G29">
            <v>822</v>
          </cell>
          <cell r="H29">
            <v>7791.070054707794</v>
          </cell>
          <cell r="I29">
            <v>1449</v>
          </cell>
          <cell r="J29">
            <v>14327.88</v>
          </cell>
          <cell r="K29">
            <v>1564</v>
          </cell>
          <cell r="L29">
            <v>16020.240000000002</v>
          </cell>
          <cell r="M29">
            <v>1760</v>
          </cell>
          <cell r="N29">
            <v>17452.72</v>
          </cell>
          <cell r="O29">
            <v>1612</v>
          </cell>
          <cell r="P29">
            <v>16342.92</v>
          </cell>
          <cell r="Q29">
            <v>1193</v>
          </cell>
          <cell r="R29">
            <v>11964.441999999999</v>
          </cell>
          <cell r="S29">
            <v>1371</v>
          </cell>
          <cell r="T29">
            <v>14116.56</v>
          </cell>
          <cell r="U29">
            <v>944.1322801570368</v>
          </cell>
          <cell r="V29">
            <v>9721.2983083687959</v>
          </cell>
          <cell r="W29">
            <v>1141.5065177304439</v>
          </cell>
          <cell r="X29">
            <v>11753.57056742004</v>
          </cell>
          <cell r="Y29">
            <v>1338.8807553038507</v>
          </cell>
          <cell r="Z29">
            <v>13785.842826471282</v>
          </cell>
          <cell r="AA29">
            <v>14075.519553191332</v>
          </cell>
          <cell r="AB29">
            <v>141766.48758203184</v>
          </cell>
          <cell r="AC29">
            <v>2.6621711220203435E-2</v>
          </cell>
          <cell r="AD29">
            <v>2586.1661364866627</v>
          </cell>
          <cell r="AE29">
            <v>144352.6537185185</v>
          </cell>
        </row>
        <row r="30">
          <cell r="A30" t="str">
            <v>SOU</v>
          </cell>
          <cell r="B30" t="str">
            <v>SOUTHWARK</v>
          </cell>
          <cell r="C30">
            <v>465</v>
          </cell>
          <cell r="D30">
            <v>4572.0249928065659</v>
          </cell>
          <cell r="E30">
            <v>712</v>
          </cell>
          <cell r="F30">
            <v>7864.6</v>
          </cell>
          <cell r="G30">
            <v>1228</v>
          </cell>
          <cell r="H30">
            <v>12081.703773435913</v>
          </cell>
          <cell r="I30">
            <v>1999</v>
          </cell>
          <cell r="J30">
            <v>20016.09</v>
          </cell>
          <cell r="K30">
            <v>2617</v>
          </cell>
          <cell r="L30">
            <v>26694.300000000003</v>
          </cell>
          <cell r="M30">
            <v>2909</v>
          </cell>
          <cell r="N30">
            <v>30499.846000000001</v>
          </cell>
          <cell r="O30">
            <v>2933</v>
          </cell>
          <cell r="P30">
            <v>31315.64</v>
          </cell>
          <cell r="Q30">
            <v>2421</v>
          </cell>
          <cell r="R30">
            <v>24767.462</v>
          </cell>
          <cell r="S30">
            <v>2767</v>
          </cell>
          <cell r="T30">
            <v>29615.399999999998</v>
          </cell>
          <cell r="U30">
            <v>1905.480685043414</v>
          </cell>
          <cell r="V30">
            <v>20394.496812372505</v>
          </cell>
          <cell r="W30">
            <v>2303.8282527790943</v>
          </cell>
          <cell r="X30">
            <v>24658.039478624498</v>
          </cell>
          <cell r="Y30">
            <v>2702.1758205147739</v>
          </cell>
          <cell r="Z30">
            <v>28921.582144876484</v>
          </cell>
          <cell r="AA30">
            <v>24962.484758337283</v>
          </cell>
          <cell r="AB30">
            <v>261401.18520211594</v>
          </cell>
          <cell r="AC30">
            <v>4.908739000141283E-2</v>
          </cell>
          <cell r="AD30">
            <v>4768.5945016872492</v>
          </cell>
          <cell r="AE30">
            <v>266169.77970380319</v>
          </cell>
        </row>
        <row r="31">
          <cell r="A31" t="str">
            <v>SUT</v>
          </cell>
          <cell r="B31" t="str">
            <v>SUTTON</v>
          </cell>
          <cell r="C31">
            <v>274</v>
          </cell>
          <cell r="D31">
            <v>2580.346088289949</v>
          </cell>
          <cell r="E31">
            <v>355</v>
          </cell>
          <cell r="F31">
            <v>3300.6800000000003</v>
          </cell>
          <cell r="G31">
            <v>565</v>
          </cell>
          <cell r="H31">
            <v>5081.929336888792</v>
          </cell>
          <cell r="I31">
            <v>885</v>
          </cell>
          <cell r="J31">
            <v>7843.92</v>
          </cell>
          <cell r="K31">
            <v>1056</v>
          </cell>
          <cell r="L31">
            <v>9790.42</v>
          </cell>
          <cell r="M31">
            <v>1205</v>
          </cell>
          <cell r="N31">
            <v>11083.56</v>
          </cell>
          <cell r="O31">
            <v>1237</v>
          </cell>
          <cell r="P31">
            <v>11844.779999999999</v>
          </cell>
          <cell r="Q31">
            <v>1038</v>
          </cell>
          <cell r="R31">
            <v>10082.24</v>
          </cell>
          <cell r="S31">
            <v>1107</v>
          </cell>
          <cell r="T31">
            <v>10637.85</v>
          </cell>
          <cell r="U31">
            <v>762.33000301520042</v>
          </cell>
          <cell r="V31">
            <v>7325.7020980806219</v>
          </cell>
          <cell r="W31">
            <v>921.69782285018334</v>
          </cell>
          <cell r="X31">
            <v>8857.1663819393161</v>
          </cell>
          <cell r="Y31">
            <v>1081.0656426851663</v>
          </cell>
          <cell r="Z31">
            <v>10388.630665798008</v>
          </cell>
          <cell r="AA31">
            <v>10487.093468550549</v>
          </cell>
          <cell r="AB31">
            <v>98817.224570996681</v>
          </cell>
          <cell r="AC31">
            <v>1.8556456190598956E-2</v>
          </cell>
          <cell r="AD31">
            <v>1802.6669366357355</v>
          </cell>
          <cell r="AE31">
            <v>100619.89150763242</v>
          </cell>
        </row>
        <row r="32">
          <cell r="A32" t="str">
            <v>TOW</v>
          </cell>
          <cell r="B32" t="str">
            <v>TOWER HAMLETS</v>
          </cell>
          <cell r="C32">
            <v>342</v>
          </cell>
          <cell r="D32">
            <v>3911.9601058971707</v>
          </cell>
          <cell r="E32">
            <v>521</v>
          </cell>
          <cell r="F32">
            <v>6186.63</v>
          </cell>
          <cell r="G32">
            <v>1077</v>
          </cell>
          <cell r="H32">
            <v>11778.796843825437</v>
          </cell>
          <cell r="I32">
            <v>1772</v>
          </cell>
          <cell r="J32">
            <v>20136.149999999998</v>
          </cell>
          <cell r="K32">
            <v>2248</v>
          </cell>
          <cell r="L32">
            <v>25732.22</v>
          </cell>
          <cell r="M32">
            <v>2255</v>
          </cell>
          <cell r="N32">
            <v>26465.75</v>
          </cell>
          <cell r="O32">
            <v>2487</v>
          </cell>
          <cell r="P32">
            <v>29677.906999999999</v>
          </cell>
          <cell r="Q32">
            <v>2124</v>
          </cell>
          <cell r="R32">
            <v>24877.547999999999</v>
          </cell>
          <cell r="S32">
            <v>2516</v>
          </cell>
          <cell r="T32">
            <v>30229.547999999999</v>
          </cell>
          <cell r="U32">
            <v>1732.6307927608348</v>
          </cell>
          <cell r="V32">
            <v>20817.426755183507</v>
          </cell>
          <cell r="W32">
            <v>2094.8434709043008</v>
          </cell>
          <cell r="X32">
            <v>25169.384442046176</v>
          </cell>
          <cell r="Y32">
            <v>2457.0561490477667</v>
          </cell>
          <cell r="Z32">
            <v>29521.342128908833</v>
          </cell>
          <cell r="AA32">
            <v>21626.530412712902</v>
          </cell>
          <cell r="AB32">
            <v>254504.66327586112</v>
          </cell>
          <cell r="AC32">
            <v>4.7792322187601613E-2</v>
          </cell>
          <cell r="AD32">
            <v>4642.785138914559</v>
          </cell>
          <cell r="AE32">
            <v>259147.44841477569</v>
          </cell>
        </row>
        <row r="33">
          <cell r="A33" t="str">
            <v>WAL</v>
          </cell>
          <cell r="B33" t="str">
            <v>WALTHAM FOREST</v>
          </cell>
          <cell r="C33">
            <v>205</v>
          </cell>
          <cell r="D33">
            <v>2007.768808574368</v>
          </cell>
          <cell r="E33">
            <v>238</v>
          </cell>
          <cell r="F33">
            <v>2553.89</v>
          </cell>
          <cell r="G33">
            <v>339</v>
          </cell>
          <cell r="H33">
            <v>3424.6840981098358</v>
          </cell>
          <cell r="I33">
            <v>423</v>
          </cell>
          <cell r="J33">
            <v>4727.72</v>
          </cell>
          <cell r="K33">
            <v>498</v>
          </cell>
          <cell r="L33">
            <v>5614.3</v>
          </cell>
          <cell r="M33">
            <v>586</v>
          </cell>
          <cell r="N33">
            <v>6449.34</v>
          </cell>
          <cell r="O33">
            <v>532</v>
          </cell>
          <cell r="P33">
            <v>6083.5</v>
          </cell>
          <cell r="Q33">
            <v>463</v>
          </cell>
          <cell r="R33">
            <v>5183.6000000000004</v>
          </cell>
          <cell r="S33">
            <v>543</v>
          </cell>
          <cell r="T33">
            <v>6376.13</v>
          </cell>
          <cell r="U33">
            <v>373.93422912127716</v>
          </cell>
          <cell r="V33">
            <v>4390.8899748196109</v>
          </cell>
          <cell r="W33">
            <v>452.10652015144495</v>
          </cell>
          <cell r="X33">
            <v>5308.8212639654384</v>
          </cell>
          <cell r="Y33">
            <v>530.2788111816127</v>
          </cell>
          <cell r="Z33">
            <v>6226.7525531112633</v>
          </cell>
          <cell r="AA33">
            <v>5183.3195604543344</v>
          </cell>
          <cell r="AB33">
            <v>58347.396698580516</v>
          </cell>
          <cell r="AC33">
            <v>1.0956803486165623E-2</v>
          </cell>
          <cell r="AD33">
            <v>1064.3986746635594</v>
          </cell>
          <cell r="AE33">
            <v>59411.795373244073</v>
          </cell>
        </row>
        <row r="34">
          <cell r="A34" t="str">
            <v>WAN</v>
          </cell>
          <cell r="B34" t="str">
            <v>WANDSWORTH</v>
          </cell>
          <cell r="C34">
            <v>291</v>
          </cell>
          <cell r="D34">
            <v>2755.4010543705531</v>
          </cell>
          <cell r="E34">
            <v>511</v>
          </cell>
          <cell r="F34">
            <v>5218.6049999999996</v>
          </cell>
          <cell r="G34">
            <v>689</v>
          </cell>
          <cell r="H34">
            <v>6984.4571532110749</v>
          </cell>
          <cell r="I34">
            <v>1020</v>
          </cell>
          <cell r="J34">
            <v>10039.75</v>
          </cell>
          <cell r="K34">
            <v>1098</v>
          </cell>
          <cell r="L34">
            <v>11297.67</v>
          </cell>
          <cell r="M34">
            <v>1346</v>
          </cell>
          <cell r="N34">
            <v>14170.58</v>
          </cell>
          <cell r="O34">
            <v>1128</v>
          </cell>
          <cell r="P34">
            <v>11622.674000000001</v>
          </cell>
          <cell r="Q34">
            <v>919</v>
          </cell>
          <cell r="R34">
            <v>9578.8919999999998</v>
          </cell>
          <cell r="S34">
            <v>1106</v>
          </cell>
          <cell r="T34">
            <v>11728.769999999999</v>
          </cell>
          <cell r="U34">
            <v>761.64135802602675</v>
          </cell>
          <cell r="V34">
            <v>8076.9586896699102</v>
          </cell>
          <cell r="W34">
            <v>920.86521415745506</v>
          </cell>
          <cell r="X34">
            <v>9765.4758570104277</v>
          </cell>
          <cell r="Y34">
            <v>1080.0890702888832</v>
          </cell>
          <cell r="Z34">
            <v>11453.993024350944</v>
          </cell>
          <cell r="AA34">
            <v>10870.595642472364</v>
          </cell>
          <cell r="AB34">
            <v>112693.22677861291</v>
          </cell>
          <cell r="AC34">
            <v>2.1162170206390687E-2</v>
          </cell>
          <cell r="AD34">
            <v>2055.7990246998233</v>
          </cell>
          <cell r="AE34">
            <v>114749.02580331273</v>
          </cell>
        </row>
        <row r="35">
          <cell r="A35" t="str">
            <v>WES</v>
          </cell>
          <cell r="B35" t="str">
            <v>WESTMINSTER</v>
          </cell>
          <cell r="C35">
            <v>525</v>
          </cell>
          <cell r="D35">
            <v>4912.8438527361632</v>
          </cell>
          <cell r="E35">
            <v>743</v>
          </cell>
          <cell r="F35">
            <v>7662.3450000000003</v>
          </cell>
          <cell r="G35">
            <v>1044</v>
          </cell>
          <cell r="H35">
            <v>9901.0423377857205</v>
          </cell>
          <cell r="I35">
            <v>1777</v>
          </cell>
          <cell r="J35">
            <v>17667.04</v>
          </cell>
          <cell r="K35">
            <v>2030</v>
          </cell>
          <cell r="L35">
            <v>19794.879999999997</v>
          </cell>
          <cell r="M35">
            <v>2204</v>
          </cell>
          <cell r="N35">
            <v>22192.706000000002</v>
          </cell>
          <cell r="O35">
            <v>2307</v>
          </cell>
          <cell r="P35">
            <v>23202.17</v>
          </cell>
          <cell r="Q35">
            <v>1753</v>
          </cell>
          <cell r="R35">
            <v>17344.66</v>
          </cell>
          <cell r="S35">
            <v>2119</v>
          </cell>
          <cell r="T35">
            <v>22094.84</v>
          </cell>
          <cell r="U35">
            <v>1459.2387320589066</v>
          </cell>
          <cell r="V35">
            <v>15215.500852592926</v>
          </cell>
          <cell r="W35">
            <v>1764.2978198911821</v>
          </cell>
          <cell r="X35">
            <v>18396.35584844006</v>
          </cell>
          <cell r="Y35">
            <v>2069.3569077234574</v>
          </cell>
          <cell r="Z35">
            <v>21577.21084428719</v>
          </cell>
          <cell r="AA35">
            <v>19794.893459673545</v>
          </cell>
          <cell r="AB35">
            <v>199961.59473584205</v>
          </cell>
          <cell r="AC35">
            <v>3.7549916916074046E-2</v>
          </cell>
          <cell r="AD35">
            <v>3647.7866788120132</v>
          </cell>
          <cell r="AE35">
            <v>203609.38141465405</v>
          </cell>
        </row>
        <row r="36">
          <cell r="C36">
            <v>12128</v>
          </cell>
          <cell r="D36">
            <v>118180.443</v>
          </cell>
          <cell r="E36">
            <v>17716</v>
          </cell>
          <cell r="F36">
            <v>181090.53500000003</v>
          </cell>
          <cell r="G36">
            <v>28471</v>
          </cell>
          <cell r="H36">
            <v>279909.51499999996</v>
          </cell>
          <cell r="I36">
            <v>45349</v>
          </cell>
          <cell r="J36">
            <v>451039.48599999998</v>
          </cell>
          <cell r="K36">
            <v>54148</v>
          </cell>
          <cell r="L36">
            <v>545932.30339999998</v>
          </cell>
          <cell r="M36">
            <v>60815</v>
          </cell>
          <cell r="N36">
            <v>624101.38800000004</v>
          </cell>
          <cell r="O36">
            <v>59803</v>
          </cell>
          <cell r="P36">
            <v>620598.83799999987</v>
          </cell>
          <cell r="Q36">
            <v>48043</v>
          </cell>
          <cell r="R36">
            <v>493873.20299999992</v>
          </cell>
          <cell r="S36">
            <v>54661</v>
          </cell>
          <cell r="T36">
            <v>574784.14899999998</v>
          </cell>
          <cell r="U36">
            <v>37642.023753219393</v>
          </cell>
          <cell r="V36">
            <v>395822.22406527493</v>
          </cell>
          <cell r="W36">
            <v>45511.223753219398</v>
          </cell>
          <cell r="X36">
            <v>478570.27889981517</v>
          </cell>
          <cell r="Y36">
            <v>53380.423753219395</v>
          </cell>
          <cell r="Z36">
            <v>561318.33373435528</v>
          </cell>
          <cell r="AA36">
            <v>517667.67125965818</v>
          </cell>
          <cell r="AB36">
            <v>5325220.6970994445</v>
          </cell>
          <cell r="AC36">
            <v>1.0000000000000002</v>
          </cell>
          <cell r="AD36">
            <v>97145</v>
          </cell>
          <cell r="AE36">
            <v>5422365.6970994445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tabSelected="1" zoomScale="86" zoomScaleNormal="100" workbookViewId="0">
      <pane ySplit="2" topLeftCell="A6" activePane="bottomLeft" state="frozen"/>
      <selection pane="bottomLeft" activeCell="K5" sqref="K5"/>
    </sheetView>
  </sheetViews>
  <sheetFormatPr defaultColWidth="12" defaultRowHeight="14.25" x14ac:dyDescent="0.2"/>
  <cols>
    <col min="1" max="1" width="6.42578125" style="6" customWidth="1"/>
    <col min="2" max="2" width="28" style="6" customWidth="1"/>
    <col min="3" max="4" width="17.28515625" style="6" customWidth="1"/>
    <col min="5" max="6" width="17.28515625" style="24" customWidth="1"/>
    <col min="7" max="7" width="17.28515625" style="6" customWidth="1"/>
    <col min="8" max="8" width="14.42578125" style="6" bestFit="1" customWidth="1"/>
    <col min="9" max="9" width="13.28515625" style="6" customWidth="1"/>
    <col min="10" max="10" width="15.7109375" style="6" customWidth="1"/>
    <col min="11" max="11" width="15.140625" style="6" customWidth="1"/>
    <col min="12" max="12" width="11.7109375" style="6" customWidth="1"/>
    <col min="13" max="13" width="13.42578125" style="6" customWidth="1"/>
    <col min="14" max="14" width="12" style="6" customWidth="1"/>
    <col min="15" max="16384" width="12" style="6"/>
  </cols>
  <sheetData>
    <row r="1" spans="1:14" s="1" customFormat="1" ht="30" customHeight="1" thickBot="1" x14ac:dyDescent="0.3">
      <c r="D1" s="2"/>
      <c r="E1" s="3"/>
      <c r="F1" s="3"/>
      <c r="G1" s="3"/>
      <c r="H1" s="2"/>
      <c r="I1" s="3"/>
      <c r="J1" s="2"/>
      <c r="K1" s="2"/>
      <c r="L1" s="3"/>
      <c r="M1" s="3"/>
      <c r="N1" s="2"/>
    </row>
    <row r="2" spans="1:14" s="1" customFormat="1" ht="18" customHeight="1" thickBot="1" x14ac:dyDescent="0.3">
      <c r="C2" s="33" t="s">
        <v>81</v>
      </c>
      <c r="D2" s="34"/>
      <c r="E2" s="34"/>
      <c r="F2" s="34"/>
      <c r="G2" s="34"/>
      <c r="H2" s="34"/>
    </row>
    <row r="3" spans="1:14" s="1" customFormat="1" ht="57.75" customHeight="1" x14ac:dyDescent="0.25">
      <c r="B3" s="4" t="s">
        <v>23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</row>
    <row r="4" spans="1:14" ht="18" customHeight="1" x14ac:dyDescent="0.25">
      <c r="A4" s="6" t="s">
        <v>38</v>
      </c>
      <c r="B4" s="7" t="s">
        <v>24</v>
      </c>
      <c r="C4" s="8">
        <v>183059</v>
      </c>
      <c r="D4" s="8">
        <v>208213.61020379385</v>
      </c>
      <c r="E4" s="9">
        <f>SUM(C4+D4)</f>
        <v>391272.61020379385</v>
      </c>
      <c r="F4" s="9">
        <f>VLOOKUP(A4,'[1]cost proj by borough'!$A$2:$AE$36,31,)</f>
        <v>90167.33157686115</v>
      </c>
      <c r="G4" s="8">
        <f>F4-H4</f>
        <v>0</v>
      </c>
      <c r="H4" s="8">
        <f>IF($F$37&lt;$D$37,F4,E4)</f>
        <v>90167.33157686115</v>
      </c>
    </row>
    <row r="5" spans="1:14" ht="18" customHeight="1" x14ac:dyDescent="0.25">
      <c r="A5" s="6" t="s">
        <v>39</v>
      </c>
      <c r="B5" s="10" t="s">
        <v>32</v>
      </c>
      <c r="C5" s="11">
        <v>-10570</v>
      </c>
      <c r="D5" s="12">
        <v>344415.47966712079</v>
      </c>
      <c r="E5" s="13">
        <f>SUM(C5+D5)</f>
        <v>333845.47966712079</v>
      </c>
      <c r="F5" s="13">
        <f>VLOOKUP(A5,'[1]cost proj by borough'!$A$2:$AE$36,31,)</f>
        <v>83699.3941107922</v>
      </c>
      <c r="G5" s="12">
        <f t="shared" ref="G5:G36" si="0">F5-H5</f>
        <v>0</v>
      </c>
      <c r="H5" s="12">
        <f t="shared" ref="H5:H36" si="1">IF($F$37&lt;$D$37,F5,E5)</f>
        <v>83699.3941107922</v>
      </c>
    </row>
    <row r="6" spans="1:14" ht="18" customHeight="1" x14ac:dyDescent="0.25">
      <c r="A6" s="6" t="s">
        <v>40</v>
      </c>
      <c r="B6" s="7" t="s">
        <v>0</v>
      </c>
      <c r="C6" s="8">
        <v>0</v>
      </c>
      <c r="D6" s="8">
        <v>241621.3823005406</v>
      </c>
      <c r="E6" s="9">
        <f t="shared" ref="E6:E36" si="2">SUM(C6+D6)</f>
        <v>241621.3823005406</v>
      </c>
      <c r="F6" s="9">
        <f>VLOOKUP(A6,'[1]cost proj by borough'!$A$2:$AE$36,31,)</f>
        <v>49124.625451316737</v>
      </c>
      <c r="G6" s="8">
        <f t="shared" si="0"/>
        <v>0</v>
      </c>
      <c r="H6" s="8">
        <f t="shared" si="1"/>
        <v>49124.625451316737</v>
      </c>
    </row>
    <row r="7" spans="1:14" ht="18" customHeight="1" x14ac:dyDescent="0.25">
      <c r="A7" s="6" t="s">
        <v>41</v>
      </c>
      <c r="B7" s="10" t="s">
        <v>1</v>
      </c>
      <c r="C7" s="12">
        <v>18339</v>
      </c>
      <c r="D7" s="12">
        <v>337886.16912967432</v>
      </c>
      <c r="E7" s="13">
        <f t="shared" si="2"/>
        <v>356225.16912967432</v>
      </c>
      <c r="F7" s="13">
        <f>VLOOKUP(A7,'[1]cost proj by borough'!$A$2:$AE$36,31,)</f>
        <v>196956.60612366078</v>
      </c>
      <c r="G7" s="12">
        <f t="shared" si="0"/>
        <v>0</v>
      </c>
      <c r="H7" s="12">
        <f t="shared" si="1"/>
        <v>196956.60612366078</v>
      </c>
    </row>
    <row r="8" spans="1:14" ht="15" x14ac:dyDescent="0.25">
      <c r="A8" s="6" t="s">
        <v>42</v>
      </c>
      <c r="B8" s="7" t="s">
        <v>2</v>
      </c>
      <c r="C8" s="8">
        <v>0</v>
      </c>
      <c r="D8" s="8">
        <v>303943.25674693094</v>
      </c>
      <c r="E8" s="9">
        <f t="shared" si="2"/>
        <v>303943.25674693094</v>
      </c>
      <c r="F8" s="9">
        <f>VLOOKUP(A8,'[1]cost proj by borough'!$A$2:$AE$36,31,)</f>
        <v>79640.239046896793</v>
      </c>
      <c r="G8" s="8">
        <f t="shared" si="0"/>
        <v>0</v>
      </c>
      <c r="H8" s="8">
        <f t="shared" si="1"/>
        <v>79640.239046896793</v>
      </c>
    </row>
    <row r="9" spans="1:14" ht="15" x14ac:dyDescent="0.25">
      <c r="A9" s="6" t="s">
        <v>43</v>
      </c>
      <c r="B9" s="10" t="s">
        <v>3</v>
      </c>
      <c r="C9" s="12">
        <v>102085</v>
      </c>
      <c r="D9" s="12">
        <v>317549.67702460405</v>
      </c>
      <c r="E9" s="13">
        <f t="shared" si="2"/>
        <v>419634.67702460405</v>
      </c>
      <c r="F9" s="13">
        <f>VLOOKUP(A9,'[1]cost proj by borough'!$A$2:$AE$36,31,)</f>
        <v>346645.8824371738</v>
      </c>
      <c r="G9" s="12">
        <f>F9-H9</f>
        <v>0</v>
      </c>
      <c r="H9" s="12">
        <f t="shared" si="1"/>
        <v>346645.8824371738</v>
      </c>
    </row>
    <row r="10" spans="1:14" ht="15" x14ac:dyDescent="0.25">
      <c r="A10" s="6" t="s">
        <v>44</v>
      </c>
      <c r="B10" s="7" t="s">
        <v>4</v>
      </c>
      <c r="C10" s="8">
        <v>9237</v>
      </c>
      <c r="D10" s="8">
        <v>10647.880487700881</v>
      </c>
      <c r="E10" s="9">
        <f t="shared" si="2"/>
        <v>19884.880487700881</v>
      </c>
      <c r="F10" s="9">
        <f>VLOOKUP(A10,'[1]cost proj by borough'!$A$2:$AE$36,31,)</f>
        <v>7892.3825408347275</v>
      </c>
      <c r="G10" s="8">
        <f t="shared" si="0"/>
        <v>0</v>
      </c>
      <c r="H10" s="8">
        <f t="shared" si="1"/>
        <v>7892.3825408347275</v>
      </c>
    </row>
    <row r="11" spans="1:14" ht="15" x14ac:dyDescent="0.25">
      <c r="A11" s="6" t="s">
        <v>45</v>
      </c>
      <c r="B11" s="10" t="s">
        <v>25</v>
      </c>
      <c r="C11" s="12">
        <v>0</v>
      </c>
      <c r="D11" s="12">
        <v>378055.83433251921</v>
      </c>
      <c r="E11" s="13">
        <f t="shared" si="2"/>
        <v>378055.83433251921</v>
      </c>
      <c r="F11" s="13">
        <f>VLOOKUP(A11,'[1]cost proj by borough'!$A$2:$AE$36,31,)</f>
        <v>99350.215539746307</v>
      </c>
      <c r="G11" s="12">
        <f t="shared" si="0"/>
        <v>0</v>
      </c>
      <c r="H11" s="12">
        <f t="shared" si="1"/>
        <v>99350.215539746307</v>
      </c>
    </row>
    <row r="12" spans="1:14" ht="15" x14ac:dyDescent="0.25">
      <c r="A12" s="6" t="s">
        <v>46</v>
      </c>
      <c r="B12" s="7" t="s">
        <v>5</v>
      </c>
      <c r="C12" s="8">
        <v>0</v>
      </c>
      <c r="D12" s="8">
        <v>332992.3587347329</v>
      </c>
      <c r="E12" s="9">
        <f t="shared" si="2"/>
        <v>332992.3587347329</v>
      </c>
      <c r="F12" s="9">
        <f>VLOOKUP(A12,'[1]cost proj by borough'!$A$2:$AE$36,31,)</f>
        <v>128102.94264965423</v>
      </c>
      <c r="G12" s="8">
        <f t="shared" si="0"/>
        <v>0</v>
      </c>
      <c r="H12" s="8">
        <f t="shared" si="1"/>
        <v>128102.94264965423</v>
      </c>
    </row>
    <row r="13" spans="1:14" ht="15" x14ac:dyDescent="0.25">
      <c r="A13" s="6" t="s">
        <v>47</v>
      </c>
      <c r="B13" s="10" t="s">
        <v>6</v>
      </c>
      <c r="C13" s="12">
        <v>0</v>
      </c>
      <c r="D13" s="12">
        <v>286418.44426305062</v>
      </c>
      <c r="E13" s="13">
        <f t="shared" si="2"/>
        <v>286418.44426305062</v>
      </c>
      <c r="F13" s="13">
        <f>VLOOKUP(A13,'[1]cost proj by borough'!$A$2:$AE$36,31,)</f>
        <v>81407.922127619924</v>
      </c>
      <c r="G13" s="12">
        <f t="shared" si="0"/>
        <v>0</v>
      </c>
      <c r="H13" s="12">
        <f t="shared" si="1"/>
        <v>81407.922127619924</v>
      </c>
    </row>
    <row r="14" spans="1:14" ht="15" x14ac:dyDescent="0.25">
      <c r="A14" s="6" t="s">
        <v>48</v>
      </c>
      <c r="B14" s="7" t="s">
        <v>31</v>
      </c>
      <c r="C14" s="8">
        <v>150299</v>
      </c>
      <c r="D14" s="8">
        <v>301472.56781914429</v>
      </c>
      <c r="E14" s="9">
        <f t="shared" si="2"/>
        <v>451771.56781914429</v>
      </c>
      <c r="F14" s="9">
        <f>VLOOKUP(A14,'[1]cost proj by borough'!$A$2:$AE$36,31,)</f>
        <v>216482.52796416261</v>
      </c>
      <c r="G14" s="8">
        <f t="shared" si="0"/>
        <v>0</v>
      </c>
      <c r="H14" s="8">
        <f t="shared" si="1"/>
        <v>216482.52796416261</v>
      </c>
    </row>
    <row r="15" spans="1:14" ht="15" x14ac:dyDescent="0.25">
      <c r="A15" s="6" t="s">
        <v>49</v>
      </c>
      <c r="B15" s="10" t="s">
        <v>7</v>
      </c>
      <c r="C15" s="12">
        <v>61443</v>
      </c>
      <c r="D15" s="12">
        <v>295947.54788172105</v>
      </c>
      <c r="E15" s="13">
        <f t="shared" si="2"/>
        <v>357390.54788172105</v>
      </c>
      <c r="F15" s="13">
        <f>VLOOKUP(A15,'[1]cost proj by borough'!$A$2:$AE$36,31,)</f>
        <v>360777.76352955855</v>
      </c>
      <c r="G15" s="12">
        <f>F15-H15</f>
        <v>0</v>
      </c>
      <c r="H15" s="12">
        <f t="shared" si="1"/>
        <v>360777.76352955855</v>
      </c>
    </row>
    <row r="16" spans="1:14" ht="15" x14ac:dyDescent="0.25">
      <c r="A16" s="6" t="s">
        <v>50</v>
      </c>
      <c r="B16" s="7" t="s">
        <v>33</v>
      </c>
      <c r="C16" s="8">
        <v>60456</v>
      </c>
      <c r="D16" s="8">
        <v>205032.83707767236</v>
      </c>
      <c r="E16" s="9">
        <f t="shared" si="2"/>
        <v>265488.83707767236</v>
      </c>
      <c r="F16" s="9">
        <f>VLOOKUP(A16,'[1]cost proj by borough'!$A$2:$AE$36,31,)</f>
        <v>179415.83760810192</v>
      </c>
      <c r="G16" s="8">
        <f t="shared" si="0"/>
        <v>0</v>
      </c>
      <c r="H16" s="8">
        <f t="shared" si="1"/>
        <v>179415.83760810192</v>
      </c>
    </row>
    <row r="17" spans="1:8" ht="15" x14ac:dyDescent="0.25">
      <c r="A17" s="6" t="s">
        <v>51</v>
      </c>
      <c r="B17" s="10" t="s">
        <v>8</v>
      </c>
      <c r="C17" s="12">
        <v>58856</v>
      </c>
      <c r="D17" s="12">
        <v>287006.05063187738</v>
      </c>
      <c r="E17" s="13">
        <f t="shared" si="2"/>
        <v>345862.05063187738</v>
      </c>
      <c r="F17" s="13">
        <f>VLOOKUP(A17,'[1]cost proj by borough'!$A$2:$AE$36,31,)</f>
        <v>286026.67081777274</v>
      </c>
      <c r="G17" s="12">
        <f t="shared" si="0"/>
        <v>0</v>
      </c>
      <c r="H17" s="12">
        <f t="shared" si="1"/>
        <v>286026.67081777274</v>
      </c>
    </row>
    <row r="18" spans="1:8" ht="15" x14ac:dyDescent="0.25">
      <c r="A18" s="6" t="s">
        <v>52</v>
      </c>
      <c r="B18" s="7" t="s">
        <v>9</v>
      </c>
      <c r="C18" s="8">
        <v>0</v>
      </c>
      <c r="D18" s="8">
        <v>283341.21494675049</v>
      </c>
      <c r="E18" s="9">
        <f t="shared" si="2"/>
        <v>283341.21494675049</v>
      </c>
      <c r="F18" s="9">
        <f>VLOOKUP(A18,'[1]cost proj by borough'!$A$2:$AE$36,31,)</f>
        <v>75621.995645518182</v>
      </c>
      <c r="G18" s="8">
        <f t="shared" si="0"/>
        <v>0</v>
      </c>
      <c r="H18" s="8">
        <f t="shared" si="1"/>
        <v>75621.995645518182</v>
      </c>
    </row>
    <row r="19" spans="1:8" ht="15" x14ac:dyDescent="0.25">
      <c r="A19" s="6" t="s">
        <v>53</v>
      </c>
      <c r="B19" s="10" t="s">
        <v>10</v>
      </c>
      <c r="C19" s="12">
        <v>50615</v>
      </c>
      <c r="D19" s="12">
        <v>355338.6920871422</v>
      </c>
      <c r="E19" s="13">
        <f t="shared" si="2"/>
        <v>405953.6920871422</v>
      </c>
      <c r="F19" s="13">
        <f>VLOOKUP(A19,'[1]cost proj by borough'!$A$2:$AE$36,31,)</f>
        <v>165118.67512074506</v>
      </c>
      <c r="G19" s="12">
        <f t="shared" si="0"/>
        <v>0</v>
      </c>
      <c r="H19" s="12">
        <f t="shared" si="1"/>
        <v>165118.67512074506</v>
      </c>
    </row>
    <row r="20" spans="1:8" ht="15" x14ac:dyDescent="0.25">
      <c r="A20" s="6" t="s">
        <v>54</v>
      </c>
      <c r="B20" s="7" t="s">
        <v>11</v>
      </c>
      <c r="C20" s="8">
        <v>0</v>
      </c>
      <c r="D20" s="8">
        <v>242253.96319727803</v>
      </c>
      <c r="E20" s="9">
        <f t="shared" si="2"/>
        <v>242253.96319727803</v>
      </c>
      <c r="F20" s="9">
        <f>VLOOKUP(A20,'[1]cost proj by borough'!$A$2:$AE$36,31,)</f>
        <v>77754.352782110596</v>
      </c>
      <c r="G20" s="8">
        <f t="shared" si="0"/>
        <v>0</v>
      </c>
      <c r="H20" s="8">
        <f t="shared" si="1"/>
        <v>77754.352782110596</v>
      </c>
    </row>
    <row r="21" spans="1:8" ht="15" x14ac:dyDescent="0.25">
      <c r="A21" s="6" t="s">
        <v>55</v>
      </c>
      <c r="B21" s="10" t="s">
        <v>12</v>
      </c>
      <c r="C21" s="12">
        <v>0</v>
      </c>
      <c r="D21" s="12">
        <v>255874.95247052587</v>
      </c>
      <c r="E21" s="13">
        <f t="shared" si="2"/>
        <v>255874.95247052587</v>
      </c>
      <c r="F21" s="13">
        <f>VLOOKUP(A21,'[1]cost proj by borough'!$A$2:$AE$36,31,)</f>
        <v>101498.87903606554</v>
      </c>
      <c r="G21" s="12">
        <f t="shared" si="0"/>
        <v>0</v>
      </c>
      <c r="H21" s="12">
        <f t="shared" si="1"/>
        <v>101498.87903606554</v>
      </c>
    </row>
    <row r="22" spans="1:8" ht="15" x14ac:dyDescent="0.25">
      <c r="A22" s="6" t="s">
        <v>56</v>
      </c>
      <c r="B22" s="7" t="s">
        <v>13</v>
      </c>
      <c r="C22" s="8">
        <v>36933</v>
      </c>
      <c r="D22" s="8">
        <v>291274.34260247683</v>
      </c>
      <c r="E22" s="9">
        <f t="shared" si="2"/>
        <v>328207.34260247683</v>
      </c>
      <c r="F22" s="9">
        <f>VLOOKUP(A22,'[1]cost proj by borough'!$A$2:$AE$36,31,)</f>
        <v>252060.7416532996</v>
      </c>
      <c r="G22" s="8">
        <f t="shared" si="0"/>
        <v>0</v>
      </c>
      <c r="H22" s="8">
        <f t="shared" si="1"/>
        <v>252060.7416532996</v>
      </c>
    </row>
    <row r="23" spans="1:8" ht="15" x14ac:dyDescent="0.25">
      <c r="A23" s="6" t="s">
        <v>57</v>
      </c>
      <c r="B23" s="10" t="s">
        <v>28</v>
      </c>
      <c r="C23" s="12">
        <v>64454</v>
      </c>
      <c r="D23" s="12">
        <v>209321.06941405396</v>
      </c>
      <c r="E23" s="13">
        <f t="shared" si="2"/>
        <v>273775.06941405393</v>
      </c>
      <c r="F23" s="13">
        <f>VLOOKUP(A23,'[1]cost proj by borough'!$A$2:$AE$36,31,)</f>
        <v>229874.3036352871</v>
      </c>
      <c r="G23" s="12">
        <f t="shared" si="0"/>
        <v>0</v>
      </c>
      <c r="H23" s="12">
        <f t="shared" si="1"/>
        <v>229874.3036352871</v>
      </c>
    </row>
    <row r="24" spans="1:8" ht="15" x14ac:dyDescent="0.25">
      <c r="A24" s="6" t="s">
        <v>58</v>
      </c>
      <c r="B24" s="7" t="s">
        <v>27</v>
      </c>
      <c r="C24" s="8">
        <v>185597</v>
      </c>
      <c r="D24" s="8">
        <v>196630.21683723832</v>
      </c>
      <c r="E24" s="9">
        <f t="shared" si="2"/>
        <v>382227.21683723829</v>
      </c>
      <c r="F24" s="9">
        <f>VLOOKUP(A24,'[1]cost proj by borough'!$A$2:$AE$36,31,)</f>
        <v>155364.92472378659</v>
      </c>
      <c r="G24" s="8">
        <f t="shared" si="0"/>
        <v>0</v>
      </c>
      <c r="H24" s="8">
        <f t="shared" si="1"/>
        <v>155364.92472378659</v>
      </c>
    </row>
    <row r="25" spans="1:8" ht="15" x14ac:dyDescent="0.25">
      <c r="A25" s="6" t="s">
        <v>59</v>
      </c>
      <c r="B25" s="10" t="s">
        <v>14</v>
      </c>
      <c r="C25" s="12">
        <v>0</v>
      </c>
      <c r="D25" s="12">
        <v>272604.07659786055</v>
      </c>
      <c r="E25" s="13">
        <f t="shared" si="2"/>
        <v>272604.07659786055</v>
      </c>
      <c r="F25" s="13">
        <f>VLOOKUP(A25,'[1]cost proj by borough'!$A$2:$AE$36,31,)</f>
        <v>208286.76859718497</v>
      </c>
      <c r="G25" s="12">
        <f t="shared" si="0"/>
        <v>0</v>
      </c>
      <c r="H25" s="12">
        <f t="shared" si="1"/>
        <v>208286.76859718497</v>
      </c>
    </row>
    <row r="26" spans="1:8" ht="15" x14ac:dyDescent="0.25">
      <c r="A26" s="6" t="s">
        <v>60</v>
      </c>
      <c r="B26" s="7" t="s">
        <v>15</v>
      </c>
      <c r="C26" s="8">
        <v>114493</v>
      </c>
      <c r="D26" s="8">
        <v>293127.8878258469</v>
      </c>
      <c r="E26" s="9">
        <f t="shared" si="2"/>
        <v>407620.8878258469</v>
      </c>
      <c r="F26" s="9">
        <f>VLOOKUP(A26,'[1]cost proj by borough'!$A$2:$AE$36,31,)</f>
        <v>279448.78549417696</v>
      </c>
      <c r="G26" s="8">
        <f t="shared" si="0"/>
        <v>0</v>
      </c>
      <c r="H26" s="8">
        <f t="shared" si="1"/>
        <v>279448.78549417696</v>
      </c>
    </row>
    <row r="27" spans="1:8" ht="15" x14ac:dyDescent="0.25">
      <c r="A27" s="6" t="s">
        <v>61</v>
      </c>
      <c r="B27" s="10" t="s">
        <v>16</v>
      </c>
      <c r="C27" s="12">
        <v>63746</v>
      </c>
      <c r="D27" s="12">
        <v>225323.05118278787</v>
      </c>
      <c r="E27" s="13">
        <f t="shared" si="2"/>
        <v>289069.05118278787</v>
      </c>
      <c r="F27" s="13">
        <f>VLOOKUP(A27,'[1]cost proj by borough'!$A$2:$AE$36,31,)</f>
        <v>145079.65804318452</v>
      </c>
      <c r="G27" s="12">
        <f t="shared" si="0"/>
        <v>0</v>
      </c>
      <c r="H27" s="12">
        <f t="shared" si="1"/>
        <v>145079.65804318452</v>
      </c>
    </row>
    <row r="28" spans="1:8" ht="15" x14ac:dyDescent="0.25">
      <c r="A28" s="6" t="s">
        <v>62</v>
      </c>
      <c r="B28" s="7" t="s">
        <v>17</v>
      </c>
      <c r="C28" s="8">
        <v>68258</v>
      </c>
      <c r="D28" s="8">
        <v>311883.5312289435</v>
      </c>
      <c r="E28" s="9">
        <f t="shared" si="2"/>
        <v>380141.5312289435</v>
      </c>
      <c r="F28" s="9">
        <f>VLOOKUP(A28,'[1]cost proj by borough'!$A$2:$AE$36,31,)</f>
        <v>171243.41503053633</v>
      </c>
      <c r="G28" s="8">
        <f t="shared" si="0"/>
        <v>0</v>
      </c>
      <c r="H28" s="8">
        <f t="shared" si="1"/>
        <v>171243.41503053633</v>
      </c>
    </row>
    <row r="29" spans="1:8" ht="15" x14ac:dyDescent="0.25">
      <c r="A29" s="6" t="s">
        <v>63</v>
      </c>
      <c r="B29" s="10" t="s">
        <v>30</v>
      </c>
      <c r="C29" s="12">
        <v>83533</v>
      </c>
      <c r="D29" s="12">
        <v>343275.26410517312</v>
      </c>
      <c r="E29" s="13">
        <f>SUM(C29+D29)</f>
        <v>426808.26410517312</v>
      </c>
      <c r="F29" s="13">
        <f>VLOOKUP(A29,'[1]cost proj by borough'!$A$2:$AE$36,31,)</f>
        <v>207262.87987745693</v>
      </c>
      <c r="G29" s="12">
        <f t="shared" si="0"/>
        <v>0</v>
      </c>
      <c r="H29" s="12">
        <f t="shared" si="1"/>
        <v>207262.87987745693</v>
      </c>
    </row>
    <row r="30" spans="1:8" ht="15" x14ac:dyDescent="0.25">
      <c r="A30" s="6" t="s">
        <v>64</v>
      </c>
      <c r="B30" s="7" t="s">
        <v>18</v>
      </c>
      <c r="C30" s="8">
        <v>43500</v>
      </c>
      <c r="D30" s="8">
        <v>215100.24775231397</v>
      </c>
      <c r="E30" s="9">
        <f t="shared" si="2"/>
        <v>258600.24775231397</v>
      </c>
      <c r="F30" s="9">
        <f>VLOOKUP(A30,'[1]cost proj by borough'!$A$2:$AE$36,31,)</f>
        <v>144352.6537185185</v>
      </c>
      <c r="G30" s="8">
        <f t="shared" si="0"/>
        <v>0</v>
      </c>
      <c r="H30" s="8">
        <f t="shared" si="1"/>
        <v>144352.6537185185</v>
      </c>
    </row>
    <row r="31" spans="1:8" ht="15" x14ac:dyDescent="0.25">
      <c r="A31" s="6" t="s">
        <v>65</v>
      </c>
      <c r="B31" s="10" t="s">
        <v>19</v>
      </c>
      <c r="C31" s="12">
        <v>91894</v>
      </c>
      <c r="D31" s="12">
        <v>312344.31300531334</v>
      </c>
      <c r="E31" s="13">
        <f t="shared" si="2"/>
        <v>404238.31300531334</v>
      </c>
      <c r="F31" s="13">
        <f>VLOOKUP(A31,'[1]cost proj by borough'!$A$2:$AE$36,31,)</f>
        <v>266169.77970380319</v>
      </c>
      <c r="G31" s="12">
        <f t="shared" si="0"/>
        <v>0</v>
      </c>
      <c r="H31" s="12">
        <f t="shared" si="1"/>
        <v>266169.77970380319</v>
      </c>
    </row>
    <row r="32" spans="1:8" ht="15" x14ac:dyDescent="0.25">
      <c r="A32" s="6" t="s">
        <v>66</v>
      </c>
      <c r="B32" s="7" t="s">
        <v>20</v>
      </c>
      <c r="C32" s="8">
        <v>56715</v>
      </c>
      <c r="D32" s="8">
        <v>217823.78622256362</v>
      </c>
      <c r="E32" s="9">
        <f t="shared" si="2"/>
        <v>274538.78622256359</v>
      </c>
      <c r="F32" s="9">
        <f>VLOOKUP(A32,'[1]cost proj by borough'!$A$2:$AE$36,31,)</f>
        <v>100619.89150763242</v>
      </c>
      <c r="G32" s="8">
        <f t="shared" si="0"/>
        <v>0</v>
      </c>
      <c r="H32" s="8">
        <f t="shared" si="1"/>
        <v>100619.89150763242</v>
      </c>
    </row>
    <row r="33" spans="1:11" s="14" customFormat="1" ht="15" x14ac:dyDescent="0.25">
      <c r="A33" s="14" t="s">
        <v>67</v>
      </c>
      <c r="B33" s="10" t="s">
        <v>29</v>
      </c>
      <c r="C33" s="12">
        <v>69705</v>
      </c>
      <c r="D33" s="12">
        <v>246243.84200976894</v>
      </c>
      <c r="E33" s="13">
        <f t="shared" si="2"/>
        <v>315948.84200976894</v>
      </c>
      <c r="F33" s="13">
        <f>VLOOKUP(A33,'[1]cost proj by borough'!$A$2:$AE$36,31,)</f>
        <v>259147.44841477569</v>
      </c>
      <c r="G33" s="12">
        <f t="shared" si="0"/>
        <v>0</v>
      </c>
      <c r="H33" s="12">
        <f t="shared" si="1"/>
        <v>259147.44841477569</v>
      </c>
    </row>
    <row r="34" spans="1:11" ht="15" x14ac:dyDescent="0.25">
      <c r="A34" s="6" t="s">
        <v>68</v>
      </c>
      <c r="B34" s="7" t="s">
        <v>21</v>
      </c>
      <c r="C34" s="8">
        <v>0</v>
      </c>
      <c r="D34" s="8">
        <v>225128.38148179566</v>
      </c>
      <c r="E34" s="9">
        <f t="shared" si="2"/>
        <v>225128.38148179566</v>
      </c>
      <c r="F34" s="9">
        <f>VLOOKUP(A34,'[1]cost proj by borough'!$A$2:$AE$36,31,)</f>
        <v>59411.795373244073</v>
      </c>
      <c r="G34" s="8">
        <f t="shared" si="0"/>
        <v>0</v>
      </c>
      <c r="H34" s="8">
        <f t="shared" si="1"/>
        <v>59411.795373244073</v>
      </c>
    </row>
    <row r="35" spans="1:11" ht="15" x14ac:dyDescent="0.25">
      <c r="A35" s="6" t="s">
        <v>69</v>
      </c>
      <c r="B35" s="10" t="s">
        <v>22</v>
      </c>
      <c r="C35" s="12">
        <v>0</v>
      </c>
      <c r="D35" s="12">
        <v>238094.73999508173</v>
      </c>
      <c r="E35" s="13">
        <f>SUM(C35+D35)</f>
        <v>238094.73999508173</v>
      </c>
      <c r="F35" s="13">
        <f>VLOOKUP(A35,'[1]cost proj by borough'!$A$2:$AE$36,31,)</f>
        <v>114749.02580331273</v>
      </c>
      <c r="G35" s="12">
        <f t="shared" si="0"/>
        <v>0</v>
      </c>
      <c r="H35" s="12">
        <f t="shared" si="1"/>
        <v>114749.02580331273</v>
      </c>
    </row>
    <row r="36" spans="1:11" ht="15" x14ac:dyDescent="0.25">
      <c r="A36" s="6" t="s">
        <v>70</v>
      </c>
      <c r="B36" s="7" t="s">
        <v>36</v>
      </c>
      <c r="C36" s="8">
        <v>15227</v>
      </c>
      <c r="D36" s="8">
        <v>263813.330736003</v>
      </c>
      <c r="E36" s="8">
        <f t="shared" si="2"/>
        <v>279040.330736003</v>
      </c>
      <c r="F36" s="8">
        <f>VLOOKUP(A36,'[1]cost proj by borough'!$A$2:$AE$36,31,)</f>
        <v>203609.38141465405</v>
      </c>
      <c r="G36" s="8">
        <f t="shared" si="0"/>
        <v>0</v>
      </c>
      <c r="H36" s="8">
        <f t="shared" si="1"/>
        <v>203609.38141465405</v>
      </c>
    </row>
    <row r="37" spans="1:11" ht="15" x14ac:dyDescent="0.25">
      <c r="B37" s="15" t="s">
        <v>26</v>
      </c>
      <c r="C37" s="16">
        <f>SUM(C6:C36)+C4</f>
        <v>1588444</v>
      </c>
      <c r="D37" s="16">
        <f t="shared" ref="D37:H37" si="3">SUM(D4:D36)</f>
        <v>8850000.0000000019</v>
      </c>
      <c r="E37" s="16">
        <f t="shared" si="3"/>
        <v>10427874.000000004</v>
      </c>
      <c r="F37" s="16">
        <f>SUM(F4:F36)</f>
        <v>5422365.6970994445</v>
      </c>
      <c r="G37" s="17">
        <f t="shared" si="3"/>
        <v>0</v>
      </c>
      <c r="H37" s="17">
        <f t="shared" si="3"/>
        <v>5422365.6970994445</v>
      </c>
    </row>
    <row r="38" spans="1:11" ht="15" x14ac:dyDescent="0.25">
      <c r="B38" s="18"/>
      <c r="C38" s="19"/>
      <c r="D38" s="19"/>
      <c r="E38" s="19"/>
      <c r="F38" s="19"/>
      <c r="G38" s="20"/>
      <c r="H38" s="20"/>
    </row>
    <row r="39" spans="1:11" s="21" customFormat="1" ht="15" x14ac:dyDescent="0.25">
      <c r="B39" s="22"/>
      <c r="C39" s="6"/>
      <c r="D39" s="6"/>
      <c r="E39" s="23"/>
      <c r="F39" s="24"/>
      <c r="G39" s="6"/>
      <c r="H39" s="6"/>
    </row>
    <row r="40" spans="1:11" s="21" customFormat="1" ht="15" x14ac:dyDescent="0.25">
      <c r="C40" s="6"/>
      <c r="D40" s="23"/>
      <c r="E40" s="24"/>
      <c r="F40" s="24"/>
      <c r="G40" s="25"/>
      <c r="H40" s="25"/>
    </row>
    <row r="41" spans="1:11" s="21" customFormat="1" ht="15" x14ac:dyDescent="0.25">
      <c r="B41" s="27" t="s">
        <v>82</v>
      </c>
      <c r="D41" s="26">
        <f>C37</f>
        <v>1588444</v>
      </c>
      <c r="E41" s="28"/>
      <c r="F41" s="26"/>
    </row>
    <row r="42" spans="1:11" s="21" customFormat="1" ht="15" x14ac:dyDescent="0.25">
      <c r="B42" s="27" t="s">
        <v>34</v>
      </c>
      <c r="D42" s="26">
        <f>D37</f>
        <v>8850000.0000000019</v>
      </c>
      <c r="E42" s="28"/>
      <c r="K42" s="26"/>
    </row>
    <row r="43" spans="1:11" s="21" customFormat="1" ht="15" x14ac:dyDescent="0.25">
      <c r="B43" s="27" t="s">
        <v>35</v>
      </c>
      <c r="D43" s="26">
        <f>D41+D42</f>
        <v>10438444.000000002</v>
      </c>
      <c r="E43" s="26"/>
    </row>
    <row r="44" spans="1:11" s="21" customFormat="1" ht="15" x14ac:dyDescent="0.25">
      <c r="B44" s="27"/>
      <c r="E44" s="28"/>
      <c r="K44" s="26"/>
    </row>
    <row r="45" spans="1:11" s="21" customFormat="1" ht="15" x14ac:dyDescent="0.25">
      <c r="B45" s="27" t="s">
        <v>37</v>
      </c>
      <c r="D45" s="26">
        <f>F37</f>
        <v>5422365.6970994445</v>
      </c>
      <c r="E45" s="28"/>
      <c r="F45" s="26"/>
    </row>
    <row r="46" spans="1:11" s="21" customFormat="1" ht="15" x14ac:dyDescent="0.25">
      <c r="B46" s="21" t="s">
        <v>71</v>
      </c>
      <c r="C46" s="6"/>
      <c r="D46" s="26">
        <f>H37-C5</f>
        <v>5432935.6970994445</v>
      </c>
      <c r="E46" s="28"/>
      <c r="G46" s="26"/>
      <c r="K46" s="26"/>
    </row>
    <row r="47" spans="1:11" s="21" customFormat="1" ht="15" x14ac:dyDescent="0.25">
      <c r="B47" s="21" t="s">
        <v>72</v>
      </c>
      <c r="D47" s="26">
        <f>D42-D46</f>
        <v>3417064.3029005574</v>
      </c>
      <c r="E47" s="28"/>
      <c r="F47" s="26"/>
    </row>
    <row r="48" spans="1:11" s="21" customFormat="1" ht="15" x14ac:dyDescent="0.25">
      <c r="B48" s="21" t="s">
        <v>73</v>
      </c>
      <c r="C48" s="6"/>
      <c r="D48" s="26">
        <f>C37</f>
        <v>1588444</v>
      </c>
      <c r="E48" s="28"/>
    </row>
    <row r="49" spans="1:12" ht="15" x14ac:dyDescent="0.25">
      <c r="B49" s="21" t="s">
        <v>74</v>
      </c>
      <c r="D49" s="26">
        <f>G37</f>
        <v>0</v>
      </c>
      <c r="E49" s="23"/>
      <c r="F49" s="6"/>
      <c r="L49" s="25"/>
    </row>
    <row r="50" spans="1:12" ht="15" x14ac:dyDescent="0.25">
      <c r="E50" s="28"/>
      <c r="F50" s="6"/>
    </row>
    <row r="51" spans="1:12" x14ac:dyDescent="0.2">
      <c r="F51" s="6"/>
    </row>
    <row r="52" spans="1:12" s="21" customFormat="1" ht="15" x14ac:dyDescent="0.25">
      <c r="B52" s="6"/>
      <c r="C52" s="6"/>
      <c r="D52" s="6"/>
      <c r="E52" s="28"/>
    </row>
    <row r="53" spans="1:12" ht="12.75" customHeight="1" x14ac:dyDescent="0.25">
      <c r="E53" s="28"/>
      <c r="F53" s="6"/>
    </row>
    <row r="54" spans="1:12" ht="15" x14ac:dyDescent="0.25">
      <c r="B54" s="21"/>
      <c r="E54" s="29"/>
      <c r="F54" s="6"/>
    </row>
    <row r="55" spans="1:12" ht="12" customHeight="1" x14ac:dyDescent="0.2">
      <c r="E55" s="6"/>
      <c r="F55" s="6"/>
    </row>
    <row r="56" spans="1:12" s="21" customFormat="1" ht="15" x14ac:dyDescent="0.25">
      <c r="A56" s="6"/>
      <c r="B56" s="30"/>
      <c r="C56" s="30"/>
      <c r="D56" s="30"/>
      <c r="E56" s="30"/>
    </row>
    <row r="57" spans="1:12" ht="12" customHeight="1" x14ac:dyDescent="0.2">
      <c r="B57" s="30"/>
      <c r="C57" s="30"/>
      <c r="D57" s="30"/>
      <c r="E57" s="30"/>
      <c r="F57" s="6"/>
    </row>
    <row r="58" spans="1:12" x14ac:dyDescent="0.2">
      <c r="E58" s="31"/>
      <c r="F58" s="6"/>
    </row>
    <row r="59" spans="1:12" x14ac:dyDescent="0.2">
      <c r="E59" s="32"/>
      <c r="F59" s="6"/>
    </row>
    <row r="60" spans="1:12" x14ac:dyDescent="0.2">
      <c r="F60" s="6"/>
    </row>
    <row r="61" spans="1:12" x14ac:dyDescent="0.2">
      <c r="F61" s="6"/>
    </row>
    <row r="62" spans="1:12" x14ac:dyDescent="0.2">
      <c r="F62" s="6"/>
    </row>
    <row r="63" spans="1:12" x14ac:dyDescent="0.2">
      <c r="F63" s="6"/>
    </row>
    <row r="64" spans="1:12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</sheetData>
  <sheetProtection formatCells="0" formatColumns="0" formatRows="0"/>
  <mergeCells count="1">
    <mergeCell ref="C2:H2"/>
  </mergeCells>
  <phoneticPr fontId="0" type="noConversion"/>
  <pageMargins left="0" right="0" top="0.98425196850393704" bottom="0" header="0.51181102362204722" footer="0.51181102362204722"/>
  <pageSetup paperSize="9" scale="72" orientation="landscape" copies="3" r:id="rId1"/>
  <headerFooter alignWithMargins="0">
    <oddHeader>&amp;C&amp;"Arial,Bold"&amp;F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2016-01-11T08:56:50Z</cp:lastPrinted>
  <dcterms:created xsi:type="dcterms:W3CDTF">2001-02-16T10:19:28Z</dcterms:created>
  <dcterms:modified xsi:type="dcterms:W3CDTF">2021-01-13T15:01:15Z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df50cbce6c39491092720978339f037c</vt:lpwstr>
  </property>
  <property fmtid="{D5CDD505-2E9C-101B-9397-08002B2CF9AE}" pid="3" name="SW-FINGERPRINT">
    <vt:lpwstr/>
  </property>
</Properties>
</file>