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BUDGET PREDICTIONS\"/>
    </mc:Choice>
  </mc:AlternateContent>
  <xr:revisionPtr revIDLastSave="0" documentId="13_ncr:1_{4C4A690D-A5E6-4E0A-A53E-5D9D70B253AD}" xr6:coauthVersionLast="45" xr6:coauthVersionMax="45" xr10:uidLastSave="{00000000-0000-0000-0000-000000000000}"/>
  <bookViews>
    <workbookView xWindow="32580" yWindow="540" windowWidth="16380" windowHeight="14625" xr2:uid="{00000000-000D-0000-FFFF-FFFF00000000}"/>
  </bookViews>
  <sheets>
    <sheet name="2020-21" sheetId="1" r:id="rId1"/>
  </sheets>
  <externalReferences>
    <externalReference r:id="rId2"/>
  </externalReferences>
  <definedNames>
    <definedName name="_xlnm.Print_Area" localSheetId="0">'2020-21'!$B$1:$M$57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6" i="1"/>
  <c r="F17" i="1"/>
  <c r="F23" i="1"/>
  <c r="F10" i="1"/>
  <c r="F26" i="1"/>
  <c r="F8" i="1"/>
  <c r="F33" i="1"/>
  <c r="F5" i="1"/>
  <c r="F18" i="1"/>
  <c r="F12" i="1"/>
  <c r="F20" i="1"/>
  <c r="F11" i="1"/>
  <c r="F27" i="1"/>
  <c r="F35" i="1"/>
  <c r="F29" i="1"/>
  <c r="F31" i="1"/>
  <c r="F16" i="1"/>
  <c r="F34" i="1"/>
  <c r="F14" i="1"/>
  <c r="F24" i="1"/>
  <c r="F32" i="1"/>
  <c r="F13" i="1"/>
  <c r="F25" i="1"/>
  <c r="F9" i="1"/>
  <c r="F21" i="1"/>
  <c r="F30" i="1"/>
  <c r="F22" i="1"/>
  <c r="F15" i="1"/>
  <c r="F7" i="1"/>
  <c r="F28" i="1" l="1"/>
  <c r="F36" i="1"/>
  <c r="F4" i="1" l="1"/>
  <c r="F37" i="1" s="1"/>
  <c r="D48" i="1" l="1"/>
  <c r="D43" i="1"/>
  <c r="D42" i="1"/>
  <c r="D41" i="1"/>
  <c r="E5" i="1"/>
  <c r="E4" i="1" l="1"/>
  <c r="E29" i="1"/>
  <c r="C37" i="1" l="1"/>
  <c r="D37" i="1" l="1"/>
  <c r="E35" i="1" l="1"/>
  <c r="E8" i="1"/>
  <c r="E11" i="1"/>
  <c r="E34" i="1"/>
  <c r="E6" i="1"/>
  <c r="E20" i="1"/>
  <c r="E13" i="1" l="1"/>
  <c r="E12" i="1" l="1"/>
  <c r="E36" i="1"/>
  <c r="E25" i="1" l="1"/>
  <c r="E28" i="1"/>
  <c r="E16" i="1"/>
  <c r="E9" i="1"/>
  <c r="E30" i="1"/>
  <c r="E15" i="1"/>
  <c r="E21" i="1"/>
  <c r="E18" i="1"/>
  <c r="E32" i="1"/>
  <c r="E33" i="1"/>
  <c r="E14" i="1"/>
  <c r="E27" i="1"/>
  <c r="E17" i="1"/>
  <c r="E24" i="1"/>
  <c r="E23" i="1"/>
  <c r="E19" i="1"/>
  <c r="E7" i="1"/>
  <c r="E10" i="1"/>
  <c r="E22" i="1"/>
  <c r="E26" i="1"/>
  <c r="E31" i="1"/>
  <c r="E37" i="1" l="1"/>
  <c r="D45" i="1" l="1"/>
  <c r="H29" i="1"/>
  <c r="G29" i="1" s="1"/>
  <c r="H4" i="1"/>
  <c r="H22" i="1"/>
  <c r="G22" i="1" s="1"/>
  <c r="H9" i="1"/>
  <c r="G9" i="1" s="1"/>
  <c r="H7" i="1"/>
  <c r="G7" i="1" s="1"/>
  <c r="H30" i="1"/>
  <c r="G30" i="1" s="1"/>
  <c r="H34" i="1"/>
  <c r="G34" i="1" s="1"/>
  <c r="H32" i="1"/>
  <c r="G32" i="1" s="1"/>
  <c r="H14" i="1"/>
  <c r="G14" i="1" s="1"/>
  <c r="H26" i="1"/>
  <c r="G26" i="1" s="1"/>
  <c r="H24" i="1"/>
  <c r="G24" i="1" s="1"/>
  <c r="H36" i="1"/>
  <c r="G36" i="1" s="1"/>
  <c r="H8" i="1"/>
  <c r="G8" i="1" s="1"/>
  <c r="H27" i="1"/>
  <c r="G27" i="1" s="1"/>
  <c r="H20" i="1"/>
  <c r="G20" i="1" s="1"/>
  <c r="H25" i="1"/>
  <c r="G25" i="1" s="1"/>
  <c r="H17" i="1"/>
  <c r="G17" i="1" s="1"/>
  <c r="H21" i="1"/>
  <c r="G21" i="1" s="1"/>
  <c r="H10" i="1"/>
  <c r="G10" i="1" s="1"/>
  <c r="H31" i="1"/>
  <c r="G31" i="1" s="1"/>
  <c r="H19" i="1"/>
  <c r="G19" i="1" s="1"/>
  <c r="H13" i="1"/>
  <c r="G13" i="1" s="1"/>
  <c r="H28" i="1"/>
  <c r="G28" i="1" s="1"/>
  <c r="H15" i="1"/>
  <c r="G15" i="1" s="1"/>
  <c r="H5" i="1"/>
  <c r="G5" i="1" s="1"/>
  <c r="H6" i="1"/>
  <c r="G6" i="1" s="1"/>
  <c r="H18" i="1"/>
  <c r="G18" i="1" s="1"/>
  <c r="H16" i="1"/>
  <c r="G16" i="1" s="1"/>
  <c r="H35" i="1"/>
  <c r="G35" i="1" s="1"/>
  <c r="H33" i="1"/>
  <c r="G33" i="1" s="1"/>
  <c r="H23" i="1"/>
  <c r="G23" i="1" s="1"/>
  <c r="H12" i="1"/>
  <c r="G12" i="1" s="1"/>
  <c r="H11" i="1"/>
  <c r="G11" i="1" s="1"/>
  <c r="G4" i="1" l="1"/>
  <c r="G37" i="1" s="1"/>
  <c r="D49" i="1" s="1"/>
  <c r="H37" i="1"/>
  <c r="D46" i="1" s="1"/>
  <c r="D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D3" authorId="0" shapeId="0" xr:uid="{22D0C3B2-7233-4DEC-9D54-572A01EAF8EE}">
      <text>
        <r>
          <rPr>
            <b/>
            <sz val="9"/>
            <color indexed="81"/>
            <rFont val="Tahoma"/>
            <family val="2"/>
          </rPr>
          <t xml:space="preserve">Since TFL undespend funding is less than the outturn forecast, this column with stay the same </t>
        </r>
      </text>
    </comment>
    <comment ref="F3" authorId="0" shapeId="0" xr:uid="{FEBB8BB7-D062-4155-B8FE-7FF37A377DD1}">
      <text>
        <r>
          <rPr>
            <sz val="9"/>
            <color indexed="81"/>
            <rFont val="Tahoma"/>
            <family val="2"/>
          </rPr>
          <t>Includes £97,145 Easement measure cost to CFN</t>
        </r>
      </text>
    </comment>
  </commentList>
</comments>
</file>

<file path=xl/sharedStrings.xml><?xml version="1.0" encoding="utf-8"?>
<sst xmlns="http://schemas.openxmlformats.org/spreadsheetml/2006/main" count="83" uniqueCount="83">
  <si>
    <t>Bexley</t>
  </si>
  <si>
    <t>Brent</t>
  </si>
  <si>
    <t>Bromley</t>
  </si>
  <si>
    <t>Camden</t>
  </si>
  <si>
    <t>City  London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</si>
  <si>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</si>
  <si>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</si>
  <si>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</si>
  <si>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</si>
  <si>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</si>
  <si>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</si>
  <si>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</si>
  <si>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</si>
  <si>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</si>
  <si>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</si>
  <si>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</si>
  <si>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</si>
  <si>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</si>
  <si>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</si>
  <si>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</si>
  <si>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</si>
  <si>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Waltham Forest</t>
  </si>
  <si>
    <t>Wandsworth</t>
  </si>
  <si>
    <t>BOROUGH</t>
  </si>
  <si>
    <t>Barking &amp; Dagenham</t>
  </si>
  <si>
    <t xml:space="preserve">Croydon </t>
  </si>
  <si>
    <t>Totals</t>
  </si>
  <si>
    <t>Kingston Upon Thames</t>
  </si>
  <si>
    <t>Kensington &amp; Chelsea</t>
  </si>
  <si>
    <t xml:space="preserve">Tower Hamlets  </t>
  </si>
  <si>
    <t>Redbridge</t>
  </si>
  <si>
    <t>Greenwich</t>
  </si>
  <si>
    <t>Barnet</t>
  </si>
  <si>
    <t xml:space="preserve">Hammersmith &amp; Fulham  </t>
  </si>
  <si>
    <t>TfL BUDGET</t>
  </si>
  <si>
    <t>COMBINED BUDGETS</t>
  </si>
  <si>
    <t>Westminster</t>
  </si>
  <si>
    <t>PROJECTED TRIP SPEND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</si>
  <si>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</si>
  <si>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</si>
  <si>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</si>
  <si>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</si>
  <si>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</si>
  <si>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</si>
  <si>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</si>
  <si>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</si>
  <si>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</si>
  <si>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</si>
  <si>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</si>
  <si>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</si>
  <si>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</si>
  <si>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</si>
  <si>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</si>
  <si>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</si>
  <si>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</si>
  <si>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</si>
  <si>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</si>
  <si>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</si>
  <si>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</si>
  <si>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</si>
  <si>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</si>
  <si>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</si>
  <si>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</si>
  <si>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</si>
  <si>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</si>
  <si>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</si>
  <si>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</si>
  <si>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</si>
  <si>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</si>
  <si>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</si>
  <si>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WES</t>
  </si>
  <si>
    <t>TFL SPEND</t>
  </si>
  <si>
    <t>TFL UNDERSPEND</t>
  </si>
  <si>
    <t>BOROUGH UNDERSPEND</t>
  </si>
  <si>
    <t>BOROUGH OVERSPEND</t>
  </si>
  <si>
    <t>BOROUGH BUDGET</t>
  </si>
  <si>
    <t>TFL BUDGET</t>
  </si>
  <si>
    <t>TOTAL AVAILABLE</t>
  </si>
  <si>
    <t>PROJECTED OUTTURN</t>
  </si>
  <si>
    <t>PROJECTED BUROUGH SPEND</t>
  </si>
  <si>
    <t>PROJECTED TFL SPEND</t>
  </si>
  <si>
    <t>TAXICARD BUDGET 2020-2021</t>
  </si>
  <si>
    <t>BOROUGH BUDGETS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</si>
</sst>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  <numFmt numFmtId="166" formatCode="&quot;£&quot;#,##0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color indexed="12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/>
    <xf numFmtId="0" fontId="5" fillId="3" borderId="1" xfId="0" applyFont="1" applyFill="1" applyBorder="1"/>
    <xf numFmtId="164" fontId="6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0" fontId="5" fillId="0" borderId="0" xfId="0" applyFont="1"/>
    <xf numFmtId="0" fontId="7" fillId="0" borderId="0" xfId="2" applyFont="1" applyAlignment="1" applyProtection="1"/>
    <xf numFmtId="164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/>
    <xf numFmtId="164" fontId="5" fillId="0" borderId="0" xfId="0" applyNumberFormat="1" applyFont="1"/>
    <xf numFmtId="0" fontId="5" fillId="0" borderId="0" xfId="0" applyFont="1" applyAlignment="1"/>
    <xf numFmtId="164" fontId="5" fillId="0" borderId="0" xfId="1" applyNumberFormat="1" applyFont="1"/>
    <xf numFmtId="164" fontId="5" fillId="0" borderId="0" xfId="0" applyNumberFormat="1" applyFont="1" applyAlignment="1"/>
    <xf numFmtId="3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ICARD/8)%20Data%20and%20Analysis/TAXICARD%20STATISTICS/TAXICARD%20STATISTICS%202020-21/2020-21%20Monthly%20update%20on%20end%20of%20year%20spend%20-covid-19/Taxicard%20trip%20costs%20-%20covid-19%20profile%20for%20revised%20budget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ip weekly stats "/>
      <sheetName val="cost projection by borough"/>
      <sheetName val="Easement costs"/>
      <sheetName val="CFN payments since APR12"/>
    </sheetNames>
    <sheetDataSet>
      <sheetData sheetId="0"/>
      <sheetData sheetId="1"/>
      <sheetData sheetId="2">
        <row r="3">
          <cell r="A3" t="str">
            <v>BND</v>
          </cell>
          <cell r="B3" t="str">
            <v>BARKING/DAGENHM</v>
          </cell>
          <cell r="C3">
            <v>217</v>
          </cell>
          <cell r="D3">
            <v>2017.0000670362492</v>
          </cell>
          <cell r="E3">
            <v>316</v>
          </cell>
          <cell r="F3">
            <v>2946.22</v>
          </cell>
          <cell r="G3">
            <v>573</v>
          </cell>
          <cell r="H3">
            <v>5157.0654426876526</v>
          </cell>
          <cell r="I3">
            <v>935</v>
          </cell>
          <cell r="J3">
            <v>8246.3799999999992</v>
          </cell>
          <cell r="K3">
            <v>1051</v>
          </cell>
          <cell r="L3">
            <v>9499.68</v>
          </cell>
          <cell r="M3">
            <v>1256</v>
          </cell>
          <cell r="N3">
            <v>11511.07</v>
          </cell>
          <cell r="O3">
            <v>1455.8955305923014</v>
          </cell>
          <cell r="P3">
            <v>13343.085481954715</v>
          </cell>
          <cell r="Q3">
            <v>1617.7664561731615</v>
          </cell>
          <cell r="R3">
            <v>14826.610605621971</v>
          </cell>
          <cell r="S3">
            <v>1625.2100961933734</v>
          </cell>
          <cell r="T3">
            <v>14894.830558908163</v>
          </cell>
          <cell r="U3">
            <v>1625.2100961933734</v>
          </cell>
          <cell r="V3">
            <v>14894.830558908163</v>
          </cell>
          <cell r="W3">
            <v>1625.2100961933734</v>
          </cell>
          <cell r="X3">
            <v>14894.830558908163</v>
          </cell>
          <cell r="Y3">
            <v>1625.2100961933734</v>
          </cell>
          <cell r="Z3">
            <v>14894.830558908163</v>
          </cell>
          <cell r="AA3">
            <v>13922.502371538958</v>
          </cell>
          <cell r="AB3">
            <v>127126.43383293321</v>
          </cell>
          <cell r="AC3">
            <v>1.8273822808297757E-2</v>
          </cell>
          <cell r="AD3">
            <v>1775.2105167120856</v>
          </cell>
          <cell r="AE3">
            <v>128901.6443496453</v>
          </cell>
        </row>
        <row r="4">
          <cell r="A4" t="str">
            <v>BAR</v>
          </cell>
          <cell r="B4" t="str">
            <v>BARNET</v>
          </cell>
          <cell r="C4">
            <v>188</v>
          </cell>
          <cell r="D4">
            <v>1865.1129677649458</v>
          </cell>
          <cell r="E4">
            <v>278</v>
          </cell>
          <cell r="F4">
            <v>3145.37</v>
          </cell>
          <cell r="G4">
            <v>438</v>
          </cell>
          <cell r="H4">
            <v>4723.0724141183528</v>
          </cell>
          <cell r="I4">
            <v>716</v>
          </cell>
          <cell r="J4">
            <v>7608.79</v>
          </cell>
          <cell r="K4">
            <v>702</v>
          </cell>
          <cell r="L4">
            <v>7633.8</v>
          </cell>
          <cell r="M4">
            <v>874</v>
          </cell>
          <cell r="N4">
            <v>9879.43</v>
          </cell>
          <cell r="O4">
            <v>1013.0992784535601</v>
          </cell>
          <cell r="P4">
            <v>11451.765909076035</v>
          </cell>
          <cell r="Q4">
            <v>1125.7387601077573</v>
          </cell>
          <cell r="R4">
            <v>12725.008328113709</v>
          </cell>
          <cell r="S4">
            <v>1130.9184905039874</v>
          </cell>
          <cell r="T4">
            <v>12783.558424073008</v>
          </cell>
          <cell r="U4">
            <v>1130.9184905039874</v>
          </cell>
          <cell r="V4">
            <v>12783.558424073008</v>
          </cell>
          <cell r="W4">
            <v>1130.9184905039874</v>
          </cell>
          <cell r="X4">
            <v>12783.558424073008</v>
          </cell>
          <cell r="Y4">
            <v>1130.9184905039874</v>
          </cell>
          <cell r="Z4">
            <v>12783.558424073008</v>
          </cell>
          <cell r="AA4">
            <v>9858.512000577266</v>
          </cell>
          <cell r="AB4">
            <v>110166.58331536509</v>
          </cell>
          <cell r="AC4">
            <v>1.5835924616167639E-2</v>
          </cell>
          <cell r="AD4">
            <v>1538.3808968376052</v>
          </cell>
          <cell r="AE4">
            <v>111704.9642122027</v>
          </cell>
        </row>
        <row r="5">
          <cell r="A5" t="str">
            <v>BEX</v>
          </cell>
          <cell r="B5" t="str">
            <v>BEXLEY</v>
          </cell>
          <cell r="C5">
            <v>68</v>
          </cell>
          <cell r="D5">
            <v>657.91159119906456</v>
          </cell>
          <cell r="E5">
            <v>138</v>
          </cell>
          <cell r="F5">
            <v>1315.68</v>
          </cell>
          <cell r="G5">
            <v>217</v>
          </cell>
          <cell r="H5">
            <v>2164.8440451136748</v>
          </cell>
          <cell r="I5">
            <v>418</v>
          </cell>
          <cell r="J5">
            <v>3949.6400000000003</v>
          </cell>
          <cell r="K5">
            <v>614</v>
          </cell>
          <cell r="L5">
            <v>5933.34</v>
          </cell>
          <cell r="M5">
            <v>685</v>
          </cell>
          <cell r="N5">
            <v>6628.1200000000008</v>
          </cell>
          <cell r="O5">
            <v>794.01945736920902</v>
          </cell>
          <cell r="P5">
            <v>7683.0018186540174</v>
          </cell>
          <cell r="Q5">
            <v>882.30097331099978</v>
          </cell>
          <cell r="R5">
            <v>8537.2214995943123</v>
          </cell>
          <cell r="S5">
            <v>886.3606018252076</v>
          </cell>
          <cell r="T5">
            <v>8576.5028206856841</v>
          </cell>
          <cell r="U5">
            <v>886.3606018252076</v>
          </cell>
          <cell r="V5">
            <v>8576.5028206856841</v>
          </cell>
          <cell r="W5">
            <v>886.3606018252076</v>
          </cell>
          <cell r="X5">
            <v>8576.5028206856841</v>
          </cell>
          <cell r="Y5">
            <v>886.3606018252076</v>
          </cell>
          <cell r="Z5">
            <v>8576.5028206856841</v>
          </cell>
          <cell r="AA5">
            <v>7361.7628379810385</v>
          </cell>
          <cell r="AB5">
            <v>71175.770237303805</v>
          </cell>
          <cell r="AC5">
            <v>1.0231179891901108E-2</v>
          </cell>
          <cell r="AD5">
            <v>993.90797059873319</v>
          </cell>
          <cell r="AE5">
            <v>72169.678207902543</v>
          </cell>
        </row>
        <row r="6">
          <cell r="A6" t="str">
            <v>BRE</v>
          </cell>
          <cell r="B6" t="str">
            <v>BRENT</v>
          </cell>
          <cell r="C6">
            <v>343</v>
          </cell>
          <cell r="D6">
            <v>3380.2555688313892</v>
          </cell>
          <cell r="E6">
            <v>506</v>
          </cell>
          <cell r="F6">
            <v>5409.0050000000001</v>
          </cell>
          <cell r="G6">
            <v>891</v>
          </cell>
          <cell r="H6">
            <v>9233.5692616042234</v>
          </cell>
          <cell r="I6">
            <v>1448</v>
          </cell>
          <cell r="J6">
            <v>15107.44</v>
          </cell>
          <cell r="K6">
            <v>1816</v>
          </cell>
          <cell r="L6">
            <v>18735.240000000002</v>
          </cell>
          <cell r="M6">
            <v>2235</v>
          </cell>
          <cell r="N6">
            <v>23364.28</v>
          </cell>
          <cell r="O6">
            <v>2590.70582075939</v>
          </cell>
          <cell r="P6">
            <v>27082.76339769673</v>
          </cell>
          <cell r="Q6">
            <v>2878.7484311680068</v>
          </cell>
          <cell r="R6">
            <v>30093.908006876969</v>
          </cell>
          <cell r="S6">
            <v>2891.9940804077942</v>
          </cell>
          <cell r="T6">
            <v>30232.375594179062</v>
          </cell>
          <cell r="U6">
            <v>2891.9940804077942</v>
          </cell>
          <cell r="V6">
            <v>30232.375594179062</v>
          </cell>
          <cell r="W6">
            <v>2891.9940804077942</v>
          </cell>
          <cell r="X6">
            <v>30232.375594179062</v>
          </cell>
          <cell r="Y6">
            <v>2891.9940804077942</v>
          </cell>
          <cell r="Z6">
            <v>30232.375594179062</v>
          </cell>
          <cell r="AA6">
            <v>24276.430573558573</v>
          </cell>
          <cell r="AB6">
            <v>253335.96361172554</v>
          </cell>
          <cell r="AC6">
            <v>3.6415845001157819E-2</v>
          </cell>
          <cell r="AD6">
            <v>3537.6172626374764</v>
          </cell>
          <cell r="AE6">
            <v>256873.58087436302</v>
          </cell>
        </row>
        <row r="7">
          <cell r="A7" t="str">
            <v>BRO</v>
          </cell>
          <cell r="B7" t="str">
            <v>BROMLEY</v>
          </cell>
          <cell r="C7">
            <v>157</v>
          </cell>
          <cell r="D7">
            <v>1568.2971044344267</v>
          </cell>
          <cell r="E7">
            <v>233</v>
          </cell>
          <cell r="F7">
            <v>2393.11</v>
          </cell>
          <cell r="G7">
            <v>353</v>
          </cell>
          <cell r="H7">
            <v>3276.282287441878</v>
          </cell>
          <cell r="I7">
            <v>649</v>
          </cell>
          <cell r="J7">
            <v>6153.8</v>
          </cell>
          <cell r="K7">
            <v>830</v>
          </cell>
          <cell r="L7">
            <v>7867.42</v>
          </cell>
          <cell r="M7">
            <v>1008</v>
          </cell>
          <cell r="N7">
            <v>9581.0499999999993</v>
          </cell>
          <cell r="O7">
            <v>1168.4257124498724</v>
          </cell>
          <cell r="P7">
            <v>11105.897988360961</v>
          </cell>
          <cell r="Q7">
            <v>1298.3348629160405</v>
          </cell>
          <cell r="R7">
            <v>12340.685752323143</v>
          </cell>
          <cell r="S7">
            <v>1304.3087396201595</v>
          </cell>
          <cell r="T7">
            <v>12397.467509660442</v>
          </cell>
          <cell r="U7">
            <v>1304.3087396201595</v>
          </cell>
          <cell r="V7">
            <v>12397.467509660442</v>
          </cell>
          <cell r="W7">
            <v>1304.3087396201595</v>
          </cell>
          <cell r="X7">
            <v>12397.467509660442</v>
          </cell>
          <cell r="Y7">
            <v>1304.3087396201595</v>
          </cell>
          <cell r="Z7">
            <v>12397.467509660442</v>
          </cell>
          <cell r="AA7">
            <v>10913.99553384655</v>
          </cell>
          <cell r="AB7">
            <v>103876.41317120219</v>
          </cell>
          <cell r="AC7">
            <v>1.4931742447417934E-2</v>
          </cell>
          <cell r="AD7">
            <v>1450.5441200544151</v>
          </cell>
          <cell r="AE7">
            <v>105326.95729125661</v>
          </cell>
        </row>
        <row r="8">
          <cell r="A8" t="str">
            <v>CAM</v>
          </cell>
          <cell r="B8" t="str">
            <v>CAMDEN</v>
          </cell>
          <cell r="C8">
            <v>746</v>
          </cell>
          <cell r="D8">
            <v>8200.9184272421462</v>
          </cell>
          <cell r="E8">
            <v>1025</v>
          </cell>
          <cell r="F8">
            <v>11489.184999999999</v>
          </cell>
          <cell r="G8">
            <v>1665</v>
          </cell>
          <cell r="H8">
            <v>18328.688845829874</v>
          </cell>
          <cell r="I8">
            <v>2585</v>
          </cell>
          <cell r="J8">
            <v>29435.55</v>
          </cell>
          <cell r="K8">
            <v>3081</v>
          </cell>
          <cell r="L8">
            <v>34941.65</v>
          </cell>
          <cell r="M8">
            <v>3287</v>
          </cell>
          <cell r="N8">
            <v>38369.326000000001</v>
          </cell>
          <cell r="O8">
            <v>3810.1342428796934</v>
          </cell>
          <cell r="P8">
            <v>44475.899868820845</v>
          </cell>
          <cell r="Q8">
            <v>4233.7566412748265</v>
          </cell>
          <cell r="R8">
            <v>49420.866678959195</v>
          </cell>
          <cell r="S8">
            <v>4253.2369316780396</v>
          </cell>
          <cell r="T8">
            <v>49648.26114596727</v>
          </cell>
          <cell r="U8">
            <v>4253.2369316780396</v>
          </cell>
          <cell r="V8">
            <v>49648.26114596727</v>
          </cell>
          <cell r="W8">
            <v>4253.2369316780396</v>
          </cell>
          <cell r="X8">
            <v>49648.26114596727</v>
          </cell>
          <cell r="Y8">
            <v>4253.2369316780396</v>
          </cell>
          <cell r="Z8">
            <v>49648.26114596727</v>
          </cell>
          <cell r="AA8">
            <v>37445.838610866675</v>
          </cell>
          <cell r="AB8">
            <v>433255.1294047212</v>
          </cell>
          <cell r="AC8">
            <v>6.2278373008816078E-2</v>
          </cell>
          <cell r="AD8">
            <v>6050.032545941438</v>
          </cell>
          <cell r="AE8">
            <v>439305.16195066262</v>
          </cell>
        </row>
        <row r="9">
          <cell r="A9" t="str">
            <v>LON</v>
          </cell>
          <cell r="B9" t="str">
            <v>CITY</v>
          </cell>
          <cell r="C9">
            <v>10</v>
          </cell>
          <cell r="D9">
            <v>102.62049093586231</v>
          </cell>
          <cell r="E9">
            <v>19</v>
          </cell>
          <cell r="F9">
            <v>181.42000000000002</v>
          </cell>
          <cell r="G9">
            <v>26</v>
          </cell>
          <cell r="H9">
            <v>305.76554236836898</v>
          </cell>
          <cell r="I9">
            <v>72</v>
          </cell>
          <cell r="J9">
            <v>891.46</v>
          </cell>
          <cell r="K9">
            <v>60</v>
          </cell>
          <cell r="L9">
            <v>654.08000000000004</v>
          </cell>
          <cell r="M9">
            <v>77</v>
          </cell>
          <cell r="N9">
            <v>791.94</v>
          </cell>
          <cell r="O9">
            <v>89.254741923254144</v>
          </cell>
          <cell r="P9">
            <v>917.97922491820634</v>
          </cell>
          <cell r="Q9">
            <v>99.178357583864212</v>
          </cell>
          <cell r="R9">
            <v>1020.0429675969535</v>
          </cell>
          <cell r="S9">
            <v>99.634695387651078</v>
          </cell>
          <cell r="T9">
            <v>1024.7363722765765</v>
          </cell>
          <cell r="U9">
            <v>99.634695387651078</v>
          </cell>
          <cell r="V9">
            <v>1024.7363722765765</v>
          </cell>
          <cell r="W9">
            <v>99.634695387651078</v>
          </cell>
          <cell r="X9">
            <v>1024.7363722765765</v>
          </cell>
          <cell r="Y9">
            <v>99.634695387651078</v>
          </cell>
          <cell r="Z9">
            <v>1024.7363722765765</v>
          </cell>
          <cell r="AA9">
            <v>850.97188105772261</v>
          </cell>
          <cell r="AB9">
            <v>8964.2537149256987</v>
          </cell>
          <cell r="AC9">
            <v>1.2885690179153001E-3</v>
          </cell>
          <cell r="AD9">
            <v>125.17803724538183</v>
          </cell>
          <cell r="AE9">
            <v>9089.43175217108</v>
          </cell>
        </row>
        <row r="10">
          <cell r="A10" t="str">
            <v>CRO</v>
          </cell>
          <cell r="B10" t="str">
            <v>CROYDON</v>
          </cell>
          <cell r="C10">
            <v>261</v>
          </cell>
          <cell r="D10">
            <v>2722.0847846301558</v>
          </cell>
          <cell r="E10">
            <v>376</v>
          </cell>
          <cell r="F10">
            <v>4216.1750000000002</v>
          </cell>
          <cell r="G10">
            <v>634</v>
          </cell>
          <cell r="H10">
            <v>6678.291525082328</v>
          </cell>
          <cell r="I10">
            <v>981</v>
          </cell>
          <cell r="J10">
            <v>10209.09</v>
          </cell>
          <cell r="K10">
            <v>896</v>
          </cell>
          <cell r="L10">
            <v>9475.36</v>
          </cell>
          <cell r="M10">
            <v>1068</v>
          </cell>
          <cell r="N10">
            <v>10979</v>
          </cell>
          <cell r="O10">
            <v>1237.9748620004602</v>
          </cell>
          <cell r="P10">
            <v>12726.335215265028</v>
          </cell>
          <cell r="Q10">
            <v>1375.6166999943764</v>
          </cell>
          <cell r="R10">
            <v>14141.288154717469</v>
          </cell>
          <cell r="S10">
            <v>1381.94616459755</v>
          </cell>
          <cell r="T10">
            <v>14206.354813779493</v>
          </cell>
          <cell r="U10">
            <v>1381.94616459755</v>
          </cell>
          <cell r="V10">
            <v>14206.354813779493</v>
          </cell>
          <cell r="W10">
            <v>1381.94616459755</v>
          </cell>
          <cell r="X10">
            <v>14206.354813779493</v>
          </cell>
          <cell r="Y10">
            <v>1381.94616459755</v>
          </cell>
          <cell r="Z10">
            <v>14206.354813779493</v>
          </cell>
          <cell r="AA10">
            <v>12357.376220385037</v>
          </cell>
          <cell r="AB10">
            <v>127973.04393481297</v>
          </cell>
          <cell r="AC10">
            <v>1.8395519001001448E-2</v>
          </cell>
          <cell r="AD10">
            <v>1787.0326933522856</v>
          </cell>
          <cell r="AE10">
            <v>129760.07662816526</v>
          </cell>
        </row>
        <row r="11">
          <cell r="A11" t="str">
            <v>EAL</v>
          </cell>
          <cell r="B11" t="str">
            <v>EALING</v>
          </cell>
          <cell r="C11">
            <v>361</v>
          </cell>
          <cell r="D11">
            <v>3356.4496884782866</v>
          </cell>
          <cell r="E11">
            <v>485</v>
          </cell>
          <cell r="F11">
            <v>4920.9250000000002</v>
          </cell>
          <cell r="G11">
            <v>798</v>
          </cell>
          <cell r="H11">
            <v>7687.6678899382759</v>
          </cell>
          <cell r="I11">
            <v>1131</v>
          </cell>
          <cell r="J11">
            <v>10697.6</v>
          </cell>
          <cell r="K11">
            <v>1303</v>
          </cell>
          <cell r="L11">
            <v>12831.1</v>
          </cell>
          <cell r="M11">
            <v>1606</v>
          </cell>
          <cell r="N11">
            <v>16051.52</v>
          </cell>
          <cell r="O11">
            <v>1861.5989029707296</v>
          </cell>
          <cell r="P11">
            <v>18606.159416570812</v>
          </cell>
          <cell r="Q11">
            <v>2068.5771724634537</v>
          </cell>
          <cell r="R11">
            <v>20674.84922499413</v>
          </cell>
          <cell r="S11">
            <v>2078.0950752281515</v>
          </cell>
          <cell r="T11">
            <v>20769.977996218036</v>
          </cell>
          <cell r="U11">
            <v>2078.0950752281515</v>
          </cell>
          <cell r="V11">
            <v>20769.977996218036</v>
          </cell>
          <cell r="W11">
            <v>2078.0950752281515</v>
          </cell>
          <cell r="X11">
            <v>20769.977996218036</v>
          </cell>
          <cell r="Y11">
            <v>2078.0950752281515</v>
          </cell>
          <cell r="Z11">
            <v>20769.977996218036</v>
          </cell>
          <cell r="AA11">
            <v>17926.556376346787</v>
          </cell>
          <cell r="AB11">
            <v>177906.18320485367</v>
          </cell>
          <cell r="AC11">
            <v>2.5573171293851303E-2</v>
          </cell>
          <cell r="AD11">
            <v>2484.3057253411848</v>
          </cell>
          <cell r="AE11">
            <v>180390.48893019487</v>
          </cell>
        </row>
        <row r="12">
          <cell r="A12" t="str">
            <v>ENF</v>
          </cell>
          <cell r="B12" t="str">
            <v>ENFIELD</v>
          </cell>
          <cell r="C12">
            <v>159</v>
          </cell>
          <cell r="D12">
            <v>1479.2942150740828</v>
          </cell>
          <cell r="E12">
            <v>226</v>
          </cell>
          <cell r="F12">
            <v>2302.1849999999999</v>
          </cell>
          <cell r="G12">
            <v>333</v>
          </cell>
          <cell r="H12">
            <v>3263.3995259577277</v>
          </cell>
          <cell r="I12">
            <v>520</v>
          </cell>
          <cell r="J12">
            <v>5263.83</v>
          </cell>
          <cell r="K12">
            <v>663</v>
          </cell>
          <cell r="L12">
            <v>6805.84</v>
          </cell>
          <cell r="M12">
            <v>849</v>
          </cell>
          <cell r="N12">
            <v>8566.2400000000016</v>
          </cell>
          <cell r="O12">
            <v>984.12046614081532</v>
          </cell>
          <cell r="P12">
            <v>9929.5784474370994</v>
          </cell>
          <cell r="Q12">
            <v>1093.5379946584508</v>
          </cell>
          <cell r="R12">
            <v>11033.579400898714</v>
          </cell>
          <cell r="S12">
            <v>1098.5695634300748</v>
          </cell>
          <cell r="T12">
            <v>11084.346922305353</v>
          </cell>
          <cell r="U12">
            <v>1098.5695634300748</v>
          </cell>
          <cell r="V12">
            <v>11084.346922305353</v>
          </cell>
          <cell r="W12">
            <v>1098.5695634300748</v>
          </cell>
          <cell r="X12">
            <v>11084.346922305353</v>
          </cell>
          <cell r="Y12">
            <v>1098.5695634300748</v>
          </cell>
          <cell r="Z12">
            <v>11084.346922305353</v>
          </cell>
          <cell r="AA12">
            <v>9221.9367145195647</v>
          </cell>
          <cell r="AB12">
            <v>92981.334278589042</v>
          </cell>
          <cell r="AC12">
            <v>1.3365626454361105E-2</v>
          </cell>
          <cell r="AD12">
            <v>1298.4037819089094</v>
          </cell>
          <cell r="AE12">
            <v>94279.738060497955</v>
          </cell>
        </row>
        <row r="13">
          <cell r="A13" t="str">
            <v>GRE</v>
          </cell>
          <cell r="B13" t="str">
            <v>GREENWICH</v>
          </cell>
          <cell r="C13">
            <v>399</v>
          </cell>
          <cell r="D13">
            <v>3741.1319795442528</v>
          </cell>
          <cell r="E13">
            <v>746</v>
          </cell>
          <cell r="F13">
            <v>6852.2899999999991</v>
          </cell>
          <cell r="G13">
            <v>1162</v>
          </cell>
          <cell r="H13">
            <v>11180.857672583119</v>
          </cell>
          <cell r="I13">
            <v>1896</v>
          </cell>
          <cell r="J13">
            <v>18105.581999999999</v>
          </cell>
          <cell r="K13">
            <v>2327</v>
          </cell>
          <cell r="L13">
            <v>22490.559999999998</v>
          </cell>
          <cell r="M13">
            <v>2602</v>
          </cell>
          <cell r="N13">
            <v>25516.13</v>
          </cell>
          <cell r="O13">
            <v>3016.1147855104846</v>
          </cell>
          <cell r="P13">
            <v>29577.08568870393</v>
          </cell>
          <cell r="Q13">
            <v>3351.4556679638267</v>
          </cell>
          <cell r="R13">
            <v>32865.556692160586</v>
          </cell>
          <cell r="S13">
            <v>3366.8763298528324</v>
          </cell>
          <cell r="T13">
            <v>33016.777143139021</v>
          </cell>
          <cell r="U13">
            <v>3366.8763298528324</v>
          </cell>
          <cell r="V13">
            <v>33016.777143139021</v>
          </cell>
          <cell r="W13">
            <v>3366.8763298528324</v>
          </cell>
          <cell r="X13">
            <v>33016.777143139021</v>
          </cell>
          <cell r="Y13">
            <v>3366.8763298528324</v>
          </cell>
          <cell r="Z13">
            <v>33016.777143139021</v>
          </cell>
          <cell r="AA13">
            <v>28967.075772885641</v>
          </cell>
          <cell r="AB13">
            <v>282396.30260554794</v>
          </cell>
          <cell r="AC13">
            <v>4.0593131105321346E-2</v>
          </cell>
          <cell r="AD13">
            <v>3943.4197212264421</v>
          </cell>
          <cell r="AE13">
            <v>286339.72232677438</v>
          </cell>
        </row>
        <row r="14">
          <cell r="A14" t="str">
            <v>HAC</v>
          </cell>
          <cell r="B14" t="str">
            <v>HACKNEY</v>
          </cell>
          <cell r="C14">
            <v>835</v>
          </cell>
          <cell r="D14">
            <v>8372.552045694114</v>
          </cell>
          <cell r="E14">
            <v>1161</v>
          </cell>
          <cell r="F14">
            <v>12060.45</v>
          </cell>
          <cell r="G14">
            <v>2087</v>
          </cell>
          <cell r="H14">
            <v>20316.374916248471</v>
          </cell>
          <cell r="I14">
            <v>2948</v>
          </cell>
          <cell r="J14">
            <v>30418.53</v>
          </cell>
          <cell r="K14">
            <v>3351</v>
          </cell>
          <cell r="L14">
            <v>34730.8194</v>
          </cell>
          <cell r="M14">
            <v>3496</v>
          </cell>
          <cell r="N14">
            <v>38362.769999999997</v>
          </cell>
          <cell r="O14">
            <v>4052.3971138142406</v>
          </cell>
          <cell r="P14">
            <v>44468.300465079948</v>
          </cell>
          <cell r="Q14">
            <v>4502.9550404310294</v>
          </cell>
          <cell r="R14">
            <v>49412.422350227767</v>
          </cell>
          <cell r="S14">
            <v>4523.6739620159497</v>
          </cell>
          <cell r="T14">
            <v>49639.777963331413</v>
          </cell>
          <cell r="U14">
            <v>4523.6739620159497</v>
          </cell>
          <cell r="V14">
            <v>49639.777963331413</v>
          </cell>
          <cell r="W14">
            <v>4523.6739620159497</v>
          </cell>
          <cell r="X14">
            <v>49639.777963331413</v>
          </cell>
          <cell r="Y14">
            <v>4523.6739620159497</v>
          </cell>
          <cell r="Z14">
            <v>49639.777963331413</v>
          </cell>
          <cell r="AA14">
            <v>40528.048002309064</v>
          </cell>
          <cell r="AB14">
            <v>436701.33103057602</v>
          </cell>
          <cell r="AC14">
            <v>6.2773748171744817E-2</v>
          </cell>
          <cell r="AD14">
            <v>6098.1557661441502</v>
          </cell>
          <cell r="AE14">
            <v>442799.48679672019</v>
          </cell>
        </row>
        <row r="15">
          <cell r="A15" t="str">
            <v>HAM</v>
          </cell>
          <cell r="B15" t="str">
            <v>HAM'SMTH&amp;FULHAM</v>
          </cell>
          <cell r="C15">
            <v>348</v>
          </cell>
          <cell r="D15">
            <v>3269.7197223677367</v>
          </cell>
          <cell r="E15">
            <v>597</v>
          </cell>
          <cell r="F15">
            <v>5722.2349999999997</v>
          </cell>
          <cell r="G15">
            <v>993</v>
          </cell>
          <cell r="H15">
            <v>9463.6685845412303</v>
          </cell>
          <cell r="I15">
            <v>1595</v>
          </cell>
          <cell r="J15">
            <v>15447.88</v>
          </cell>
          <cell r="K15">
            <v>1947</v>
          </cell>
          <cell r="L15">
            <v>19467.09</v>
          </cell>
          <cell r="M15">
            <v>1844</v>
          </cell>
          <cell r="N15">
            <v>19202.04</v>
          </cell>
          <cell r="O15">
            <v>2137.4771961880606</v>
          </cell>
          <cell r="P15">
            <v>22258.092527272765</v>
          </cell>
          <cell r="Q15">
            <v>2375.128459540852</v>
          </cell>
          <cell r="R15">
            <v>24732.815447528101</v>
          </cell>
          <cell r="S15">
            <v>2386.0568609717998</v>
          </cell>
          <cell r="T15">
            <v>24846.615665214169</v>
          </cell>
          <cell r="U15">
            <v>2386.0568609717998</v>
          </cell>
          <cell r="V15">
            <v>24846.615665214169</v>
          </cell>
          <cell r="W15">
            <v>2386.0568609717998</v>
          </cell>
          <cell r="X15">
            <v>24846.615665214169</v>
          </cell>
          <cell r="Y15">
            <v>2386.0568609717998</v>
          </cell>
          <cell r="Z15">
            <v>24846.615665214169</v>
          </cell>
          <cell r="AA15">
            <v>21380.833099616113</v>
          </cell>
          <cell r="AB15">
            <v>218950.00394256652</v>
          </cell>
          <cell r="AC15">
            <v>3.1473026146400469E-2</v>
          </cell>
          <cell r="AD15">
            <v>3057.4471249920734</v>
          </cell>
          <cell r="AE15">
            <v>222007.45106755858</v>
          </cell>
        </row>
        <row r="16">
          <cell r="A16" t="str">
            <v>HAY</v>
          </cell>
          <cell r="B16" t="str">
            <v>HARINGEY</v>
          </cell>
          <cell r="C16">
            <v>730</v>
          </cell>
          <cell r="D16">
            <v>6893.4173340059806</v>
          </cell>
          <cell r="E16">
            <v>1113</v>
          </cell>
          <cell r="F16">
            <v>10889.635</v>
          </cell>
          <cell r="G16">
            <v>1768</v>
          </cell>
          <cell r="H16">
            <v>17200.707057310068</v>
          </cell>
          <cell r="I16">
            <v>2539</v>
          </cell>
          <cell r="J16">
            <v>25186.063999999998</v>
          </cell>
          <cell r="K16">
            <v>3028</v>
          </cell>
          <cell r="L16">
            <v>30718.420000000002</v>
          </cell>
          <cell r="M16">
            <v>3141</v>
          </cell>
          <cell r="N16">
            <v>32375.428</v>
          </cell>
          <cell r="O16">
            <v>3640.8979789732634</v>
          </cell>
          <cell r="P16">
            <v>37528.058062271375</v>
          </cell>
          <cell r="Q16">
            <v>4045.7041710508761</v>
          </cell>
          <cell r="R16">
            <v>41700.542533956483</v>
          </cell>
          <cell r="S16">
            <v>4064.3191975663894</v>
          </cell>
          <cell r="T16">
            <v>41892.414374348424</v>
          </cell>
          <cell r="U16">
            <v>4064.3191975663894</v>
          </cell>
          <cell r="V16">
            <v>41892.414374348424</v>
          </cell>
          <cell r="W16">
            <v>4064.3191975663894</v>
          </cell>
          <cell r="X16">
            <v>41892.414374348424</v>
          </cell>
          <cell r="Y16">
            <v>4064.3191975663894</v>
          </cell>
          <cell r="Z16">
            <v>41892.414374348424</v>
          </cell>
          <cell r="AA16">
            <v>36262.878940289702</v>
          </cell>
          <cell r="AB16">
            <v>370061.92948493757</v>
          </cell>
          <cell r="AC16">
            <v>5.3194649795585303E-2</v>
          </cell>
          <cell r="AD16">
            <v>5167.5942543921346</v>
          </cell>
          <cell r="AE16">
            <v>375229.52373932971</v>
          </cell>
        </row>
        <row r="17">
          <cell r="A17" t="str">
            <v>HAR</v>
          </cell>
          <cell r="B17" t="str">
            <v>HARROW</v>
          </cell>
          <cell r="C17">
            <v>111</v>
          </cell>
          <cell r="D17">
            <v>1252.8791587174376</v>
          </cell>
          <cell r="E17">
            <v>187</v>
          </cell>
          <cell r="F17">
            <v>2397.2799999999997</v>
          </cell>
          <cell r="G17">
            <v>278</v>
          </cell>
          <cell r="H17">
            <v>3217.1696163461279</v>
          </cell>
          <cell r="I17">
            <v>501</v>
          </cell>
          <cell r="J17">
            <v>5639.44</v>
          </cell>
          <cell r="K17">
            <v>690</v>
          </cell>
          <cell r="L17">
            <v>7662.9000000000005</v>
          </cell>
          <cell r="M17">
            <v>941</v>
          </cell>
          <cell r="N17">
            <v>10312.530000000001</v>
          </cell>
          <cell r="O17">
            <v>1090.7624954517162</v>
          </cell>
          <cell r="P17">
            <v>11953.794853582027</v>
          </cell>
          <cell r="Q17">
            <v>1212.0368115118988</v>
          </cell>
          <cell r="R17">
            <v>13282.854388757496</v>
          </cell>
          <cell r="S17">
            <v>1217.6136150620732</v>
          </cell>
          <cell r="T17">
            <v>13343.971236701471</v>
          </cell>
          <cell r="U17">
            <v>1217.6136150620732</v>
          </cell>
          <cell r="V17">
            <v>13343.971236701471</v>
          </cell>
          <cell r="W17">
            <v>1217.6136150620732</v>
          </cell>
          <cell r="X17">
            <v>13343.971236701471</v>
          </cell>
          <cell r="Y17">
            <v>1217.6136150620732</v>
          </cell>
          <cell r="Z17">
            <v>13343.971236701471</v>
          </cell>
          <cell r="AA17">
            <v>9881.253767211907</v>
          </cell>
          <cell r="AB17">
            <v>109094.73296420898</v>
          </cell>
          <cell r="AC17">
            <v>1.5681851204340645E-2</v>
          </cell>
          <cell r="AD17">
            <v>1523.413435245672</v>
          </cell>
          <cell r="AE17">
            <v>110618.14639945465</v>
          </cell>
        </row>
        <row r="18">
          <cell r="A18" t="str">
            <v>HAV</v>
          </cell>
          <cell r="B18" t="str">
            <v>HAVERING</v>
          </cell>
          <cell r="C18">
            <v>385</v>
          </cell>
          <cell r="D18">
            <v>3519.1630800709763</v>
          </cell>
          <cell r="E18">
            <v>482</v>
          </cell>
          <cell r="F18">
            <v>4450.4799999999996</v>
          </cell>
          <cell r="G18">
            <v>950</v>
          </cell>
          <cell r="H18">
            <v>8598.5131341572996</v>
          </cell>
          <cell r="I18">
            <v>1575</v>
          </cell>
          <cell r="J18">
            <v>14064.76</v>
          </cell>
          <cell r="K18">
            <v>1960</v>
          </cell>
          <cell r="L18">
            <v>17244.140000000003</v>
          </cell>
          <cell r="M18">
            <v>2356</v>
          </cell>
          <cell r="N18">
            <v>20782.480000000003</v>
          </cell>
          <cell r="O18">
            <v>2730.9632723530749</v>
          </cell>
          <cell r="P18">
            <v>24090.063492534951</v>
          </cell>
          <cell r="Q18">
            <v>3034.6001359426505</v>
          </cell>
          <cell r="R18">
            <v>26768.470557396191</v>
          </cell>
          <cell r="S18">
            <v>3048.5628874455315</v>
          </cell>
          <cell r="T18">
            <v>26891.63719740196</v>
          </cell>
          <cell r="U18">
            <v>3048.5628874455315</v>
          </cell>
          <cell r="V18">
            <v>26891.63719740196</v>
          </cell>
          <cell r="W18">
            <v>3048.5628874455315</v>
          </cell>
          <cell r="X18">
            <v>26891.63719740196</v>
          </cell>
          <cell r="Y18">
            <v>3048.5628874455315</v>
          </cell>
          <cell r="Z18">
            <v>26891.63719740196</v>
          </cell>
          <cell r="AA18">
            <v>25667.814958077852</v>
          </cell>
          <cell r="AB18">
            <v>227084.61905376724</v>
          </cell>
          <cell r="AC18">
            <v>3.2642338544096892E-2</v>
          </cell>
          <cell r="AD18">
            <v>3171.0399778662927</v>
          </cell>
          <cell r="AE18">
            <v>230255.65903163352</v>
          </cell>
        </row>
        <row r="19">
          <cell r="A19" t="str">
            <v>HIL</v>
          </cell>
          <cell r="B19" t="str">
            <v>HILLINGDON</v>
          </cell>
          <cell r="C19">
            <v>219</v>
          </cell>
          <cell r="D19">
            <v>2425.3287350693681</v>
          </cell>
          <cell r="E19">
            <v>282</v>
          </cell>
          <cell r="F19">
            <v>3442.9750000000004</v>
          </cell>
          <cell r="G19">
            <v>501</v>
          </cell>
          <cell r="H19">
            <v>5506.7804058334714</v>
          </cell>
          <cell r="I19">
            <v>521</v>
          </cell>
          <cell r="J19">
            <v>6070.9800000000005</v>
          </cell>
          <cell r="K19">
            <v>711</v>
          </cell>
          <cell r="L19">
            <v>7862.6</v>
          </cell>
          <cell r="M19">
            <v>739</v>
          </cell>
          <cell r="N19">
            <v>8580.98</v>
          </cell>
          <cell r="O19">
            <v>856.61369196473788</v>
          </cell>
          <cell r="P19">
            <v>9946.664355176692</v>
          </cell>
          <cell r="Q19">
            <v>951.85462668150194</v>
          </cell>
          <cell r="R19">
            <v>11052.564972207623</v>
          </cell>
          <cell r="S19">
            <v>956.23428430485899</v>
          </cell>
          <cell r="T19">
            <v>11103.419849708129</v>
          </cell>
          <cell r="U19">
            <v>956.23428430485899</v>
          </cell>
          <cell r="V19">
            <v>11103.419849708129</v>
          </cell>
          <cell r="W19">
            <v>956.23428430485899</v>
          </cell>
          <cell r="X19">
            <v>11103.419849708129</v>
          </cell>
          <cell r="Y19">
            <v>956.23428430485899</v>
          </cell>
          <cell r="Z19">
            <v>11103.419849708129</v>
          </cell>
          <cell r="AA19">
            <v>8606.4054558656753</v>
          </cell>
          <cell r="AB19">
            <v>99302.552867119637</v>
          </cell>
          <cell r="AC19">
            <v>1.4274271689947046E-2</v>
          </cell>
          <cell r="AD19">
            <v>1386.6741233199057</v>
          </cell>
          <cell r="AE19">
            <v>100689.22699043954</v>
          </cell>
        </row>
        <row r="20">
          <cell r="A20" t="str">
            <v>HOU</v>
          </cell>
          <cell r="B20" t="str">
            <v>HOUNSLOW</v>
          </cell>
          <cell r="C20">
            <v>412</v>
          </cell>
          <cell r="D20">
            <v>3910.9831476582244</v>
          </cell>
          <cell r="E20">
            <v>380</v>
          </cell>
          <cell r="F20">
            <v>3883.7350000000001</v>
          </cell>
          <cell r="G20">
            <v>537</v>
          </cell>
          <cell r="H20">
            <v>4809.3909169197595</v>
          </cell>
          <cell r="I20">
            <v>918</v>
          </cell>
          <cell r="J20">
            <v>8455.01</v>
          </cell>
          <cell r="K20">
            <v>1121</v>
          </cell>
          <cell r="L20">
            <v>10619.08</v>
          </cell>
          <cell r="M20">
            <v>1343</v>
          </cell>
          <cell r="N20">
            <v>13525.74</v>
          </cell>
          <cell r="O20">
            <v>1556.7417974406535</v>
          </cell>
          <cell r="P20">
            <v>15678.395234039423</v>
          </cell>
          <cell r="Q20">
            <v>1729.8251199367483</v>
          </cell>
          <cell r="R20">
            <v>17421.567250732151</v>
          </cell>
          <cell r="S20">
            <v>1737.7843624105894</v>
          </cell>
          <cell r="T20">
            <v>17501.727075228151</v>
          </cell>
          <cell r="U20">
            <v>1737.7843624105894</v>
          </cell>
          <cell r="V20">
            <v>17501.727075228151</v>
          </cell>
          <cell r="W20">
            <v>1737.7843624105894</v>
          </cell>
          <cell r="X20">
            <v>17501.727075228151</v>
          </cell>
          <cell r="Y20">
            <v>1737.7843624105894</v>
          </cell>
          <cell r="Z20">
            <v>17501.727075228151</v>
          </cell>
          <cell r="AA20">
            <v>14948.704367019762</v>
          </cell>
          <cell r="AB20">
            <v>148310.80985026216</v>
          </cell>
          <cell r="AC20">
            <v>2.131897653418427E-2</v>
          </cell>
          <cell r="AD20">
            <v>2071.0319754133307</v>
          </cell>
          <cell r="AE20">
            <v>150381.84182567548</v>
          </cell>
        </row>
        <row r="21">
          <cell r="A21" t="str">
            <v>ISL</v>
          </cell>
          <cell r="B21" t="str">
            <v>ISLINGTON</v>
          </cell>
          <cell r="C21">
            <v>596</v>
          </cell>
          <cell r="D21">
            <v>5669.3564495451374</v>
          </cell>
          <cell r="E21">
            <v>983</v>
          </cell>
          <cell r="F21">
            <v>9859.3649999999998</v>
          </cell>
          <cell r="G21">
            <v>1478</v>
          </cell>
          <cell r="H21">
            <v>14485.034939452906</v>
          </cell>
          <cell r="I21">
            <v>2280</v>
          </cell>
          <cell r="J21">
            <v>22899.360000000001</v>
          </cell>
          <cell r="K21">
            <v>2553</v>
          </cell>
          <cell r="L21">
            <v>26357.07</v>
          </cell>
          <cell r="M21">
            <v>2757</v>
          </cell>
          <cell r="N21">
            <v>28958.488000000001</v>
          </cell>
          <cell r="O21">
            <v>3195.7834218495027</v>
          </cell>
          <cell r="P21">
            <v>33567.303544514958</v>
          </cell>
          <cell r="Q21">
            <v>3551.1004137495279</v>
          </cell>
          <cell r="R21">
            <v>37299.419194182345</v>
          </cell>
          <cell r="S21">
            <v>3567.4396777110915</v>
          </cell>
          <cell r="T21">
            <v>37471.040659311024</v>
          </cell>
          <cell r="U21">
            <v>3567.4396777110915</v>
          </cell>
          <cell r="V21">
            <v>37471.040659311024</v>
          </cell>
          <cell r="W21">
            <v>3567.4396777110915</v>
          </cell>
          <cell r="X21">
            <v>37471.040659311024</v>
          </cell>
          <cell r="Y21">
            <v>3567.4396777110915</v>
          </cell>
          <cell r="Z21">
            <v>37471.040659311024</v>
          </cell>
          <cell r="AA21">
            <v>31663.6425464434</v>
          </cell>
          <cell r="AB21">
            <v>328979.55976493948</v>
          </cell>
          <cell r="AC21">
            <v>4.7289253709395879E-2</v>
          </cell>
          <cell r="AD21">
            <v>4593.9145515992623</v>
          </cell>
          <cell r="AE21">
            <v>333573.47431653872</v>
          </cell>
        </row>
        <row r="22">
          <cell r="A22" t="str">
            <v>KEN</v>
          </cell>
          <cell r="B22" t="str">
            <v>KEN&amp;CHELSEA</v>
          </cell>
          <cell r="C22">
            <v>508</v>
          </cell>
          <cell r="D22">
            <v>4841.2866462141474</v>
          </cell>
          <cell r="E22">
            <v>805</v>
          </cell>
          <cell r="F22">
            <v>7991.5749999999998</v>
          </cell>
          <cell r="G22">
            <v>1183</v>
          </cell>
          <cell r="H22">
            <v>11077.554529039295</v>
          </cell>
          <cell r="I22">
            <v>2089</v>
          </cell>
          <cell r="J22">
            <v>20016.439999999999</v>
          </cell>
          <cell r="K22">
            <v>2269</v>
          </cell>
          <cell r="L22">
            <v>22015.52</v>
          </cell>
          <cell r="M22">
            <v>2553</v>
          </cell>
          <cell r="N22">
            <v>25894.666000000001</v>
          </cell>
          <cell r="O22">
            <v>2959.3163133775042</v>
          </cell>
          <cell r="P22">
            <v>30015.866636608618</v>
          </cell>
          <cell r="Q22">
            <v>3288.3421676831858</v>
          </cell>
          <cell r="R22">
            <v>33353.122650165336</v>
          </cell>
          <cell r="S22">
            <v>3303.4724327879635</v>
          </cell>
          <cell r="T22">
            <v>33506.586481493054</v>
          </cell>
          <cell r="U22">
            <v>3303.4724327879635</v>
          </cell>
          <cell r="V22">
            <v>33506.586481493054</v>
          </cell>
          <cell r="W22">
            <v>3303.4724327879635</v>
          </cell>
          <cell r="X22">
            <v>33506.586481493054</v>
          </cell>
          <cell r="Y22">
            <v>3303.4724327879635</v>
          </cell>
          <cell r="Z22">
            <v>33506.586481493054</v>
          </cell>
          <cell r="AA22">
            <v>28868.548212212543</v>
          </cell>
          <cell r="AB22">
            <v>289232.37738799962</v>
          </cell>
          <cell r="AC22">
            <v>4.157578448048771E-2</v>
          </cell>
          <cell r="AD22">
            <v>4038.8795833569784</v>
          </cell>
          <cell r="AE22">
            <v>293271.25697135658</v>
          </cell>
        </row>
        <row r="23">
          <cell r="A23" t="str">
            <v>KIN</v>
          </cell>
          <cell r="B23" t="str">
            <v>KINGSTON-O-TH</v>
          </cell>
          <cell r="C23">
            <v>332</v>
          </cell>
          <cell r="D23">
            <v>2937.4941073562204</v>
          </cell>
          <cell r="E23">
            <v>452</v>
          </cell>
          <cell r="F23">
            <v>4087.8150000000001</v>
          </cell>
          <cell r="G23">
            <v>769</v>
          </cell>
          <cell r="H23">
            <v>6901.2393150525913</v>
          </cell>
          <cell r="I23">
            <v>1656</v>
          </cell>
          <cell r="J23">
            <v>14741.800000000001</v>
          </cell>
          <cell r="K23">
            <v>2022</v>
          </cell>
          <cell r="L23">
            <v>18505.12</v>
          </cell>
          <cell r="M23">
            <v>2360</v>
          </cell>
          <cell r="N23">
            <v>21199.067999999999</v>
          </cell>
          <cell r="O23">
            <v>2735.5998823231139</v>
          </cell>
          <cell r="P23">
            <v>24572.952511084615</v>
          </cell>
          <cell r="Q23">
            <v>3039.752258414539</v>
          </cell>
          <cell r="R23">
            <v>27305.048656476014</v>
          </cell>
          <cell r="S23">
            <v>3053.7387157773574</v>
          </cell>
          <cell r="T23">
            <v>27430.684190676639</v>
          </cell>
          <cell r="U23">
            <v>3053.7387157773574</v>
          </cell>
          <cell r="V23">
            <v>27430.684190676639</v>
          </cell>
          <cell r="W23">
            <v>3053.7387157773574</v>
          </cell>
          <cell r="X23">
            <v>27430.684190676639</v>
          </cell>
          <cell r="Y23">
            <v>3053.7387157773574</v>
          </cell>
          <cell r="Z23">
            <v>27430.684190676639</v>
          </cell>
          <cell r="AA23">
            <v>25581.307003847076</v>
          </cell>
          <cell r="AB23">
            <v>229973.27435267597</v>
          </cell>
          <cell r="AC23">
            <v>3.3057569062998102E-2</v>
          </cell>
          <cell r="AD23">
            <v>3211.3775466249508</v>
          </cell>
          <cell r="AE23">
            <v>233184.65189930092</v>
          </cell>
        </row>
        <row r="24">
          <cell r="A24" t="str">
            <v>LAM</v>
          </cell>
          <cell r="B24" t="str">
            <v>LAMBETH</v>
          </cell>
          <cell r="C24">
            <v>361</v>
          </cell>
          <cell r="D24">
            <v>3371.9454424233718</v>
          </cell>
          <cell r="E24">
            <v>559</v>
          </cell>
          <cell r="F24">
            <v>5875.1549999999997</v>
          </cell>
          <cell r="G24">
            <v>975</v>
          </cell>
          <cell r="H24">
            <v>10089.62076051077</v>
          </cell>
          <cell r="I24">
            <v>1527</v>
          </cell>
          <cell r="J24">
            <v>15287.66</v>
          </cell>
          <cell r="K24">
            <v>1807</v>
          </cell>
          <cell r="L24">
            <v>18635.72</v>
          </cell>
          <cell r="M24">
            <v>2212</v>
          </cell>
          <cell r="N24">
            <v>23367.95</v>
          </cell>
          <cell r="O24">
            <v>2564.0453134316649</v>
          </cell>
          <cell r="P24">
            <v>27087.017487344245</v>
          </cell>
          <cell r="Q24">
            <v>2849.1237269546446</v>
          </cell>
          <cell r="R24">
            <v>30098.635079244934</v>
          </cell>
          <cell r="S24">
            <v>2862.2330674997947</v>
          </cell>
          <cell r="T24">
            <v>30237.124416673516</v>
          </cell>
          <cell r="U24">
            <v>2862.2330674997947</v>
          </cell>
          <cell r="V24">
            <v>30237.124416673516</v>
          </cell>
          <cell r="W24">
            <v>2862.2330674997947</v>
          </cell>
          <cell r="X24">
            <v>30237.124416673516</v>
          </cell>
          <cell r="Y24">
            <v>2862.2330674997947</v>
          </cell>
          <cell r="Z24">
            <v>30237.124416673516</v>
          </cell>
          <cell r="AA24">
            <v>24303.101310385486</v>
          </cell>
          <cell r="AB24">
            <v>254762.20143621744</v>
          </cell>
          <cell r="AC24">
            <v>3.6620859933941256E-2</v>
          </cell>
          <cell r="AD24">
            <v>3557.5334382827232</v>
          </cell>
          <cell r="AE24">
            <v>258319.73487450017</v>
          </cell>
        </row>
        <row r="25">
          <cell r="A25" t="str">
            <v>LEW</v>
          </cell>
          <cell r="B25" t="str">
            <v>LEWISHAM</v>
          </cell>
          <cell r="C25">
            <v>648</v>
          </cell>
          <cell r="D25">
            <v>6155.2356638273586</v>
          </cell>
          <cell r="E25">
            <v>1079</v>
          </cell>
          <cell r="F25">
            <v>10713.960000000001</v>
          </cell>
          <cell r="G25">
            <v>1593</v>
          </cell>
          <cell r="H25">
            <v>15147.967042254118</v>
          </cell>
          <cell r="I25">
            <v>2399</v>
          </cell>
          <cell r="J25">
            <v>23393.67</v>
          </cell>
          <cell r="K25">
            <v>2727</v>
          </cell>
          <cell r="L25">
            <v>27240.79</v>
          </cell>
          <cell r="M25">
            <v>2890</v>
          </cell>
          <cell r="N25">
            <v>29868.46</v>
          </cell>
          <cell r="O25">
            <v>3349.9507033533055</v>
          </cell>
          <cell r="P25">
            <v>34622.099856429078</v>
          </cell>
          <cell r="Q25">
            <v>3722.4084859398386</v>
          </cell>
          <cell r="R25">
            <v>38471.490991679791</v>
          </cell>
          <cell r="S25">
            <v>3739.5359697443068</v>
          </cell>
          <cell r="T25">
            <v>38648.505374003114</v>
          </cell>
          <cell r="U25">
            <v>3739.5359697443068</v>
          </cell>
          <cell r="V25">
            <v>38648.505374003114</v>
          </cell>
          <cell r="W25">
            <v>3739.5359697443068</v>
          </cell>
          <cell r="X25">
            <v>38648.505374003114</v>
          </cell>
          <cell r="Y25">
            <v>3739.5359697443068</v>
          </cell>
          <cell r="Z25">
            <v>38648.505374003114</v>
          </cell>
          <cell r="AA25">
            <v>33366.503068270365</v>
          </cell>
          <cell r="AB25">
            <v>340207.69505020278</v>
          </cell>
          <cell r="AC25">
            <v>4.8903244981581974E-2</v>
          </cell>
          <cell r="AD25">
            <v>4750.705733735781</v>
          </cell>
          <cell r="AE25">
            <v>344958.40078393853</v>
          </cell>
        </row>
        <row r="26">
          <cell r="A26" t="str">
            <v>MER</v>
          </cell>
          <cell r="B26" t="str">
            <v>MERTON</v>
          </cell>
          <cell r="C26">
            <v>396</v>
          </cell>
          <cell r="D26">
            <v>3883.2893722725798</v>
          </cell>
          <cell r="E26">
            <v>469</v>
          </cell>
          <cell r="F26">
            <v>4609.5550000000003</v>
          </cell>
          <cell r="G26">
            <v>691</v>
          </cell>
          <cell r="H26">
            <v>6496.6725941590421</v>
          </cell>
          <cell r="I26">
            <v>1296</v>
          </cell>
          <cell r="J26">
            <v>11898.5</v>
          </cell>
          <cell r="K26">
            <v>1541</v>
          </cell>
          <cell r="L26">
            <v>15292.609999999999</v>
          </cell>
          <cell r="M26">
            <v>1707</v>
          </cell>
          <cell r="N26">
            <v>16851.54</v>
          </cell>
          <cell r="O26">
            <v>1978.6733047142188</v>
          </cell>
          <cell r="P26">
            <v>19533.504593628495</v>
          </cell>
          <cell r="Q26">
            <v>2198.6682648786523</v>
          </cell>
          <cell r="R26">
            <v>21705.2994799843</v>
          </cell>
          <cell r="S26">
            <v>2208.7847406067585</v>
          </cell>
          <cell r="T26">
            <v>21805.169541724899</v>
          </cell>
          <cell r="U26">
            <v>2208.7847406067585</v>
          </cell>
          <cell r="V26">
            <v>21805.169541724899</v>
          </cell>
          <cell r="W26">
            <v>2208.7847406067585</v>
          </cell>
          <cell r="X26">
            <v>21805.169541724899</v>
          </cell>
          <cell r="Y26">
            <v>2208.7847406067585</v>
          </cell>
          <cell r="Z26">
            <v>21805.169541724899</v>
          </cell>
          <cell r="AA26">
            <v>19112.480532019908</v>
          </cell>
          <cell r="AB26">
            <v>187491.64920694401</v>
          </cell>
          <cell r="AC26">
            <v>2.6951036636061378E-2</v>
          </cell>
          <cell r="AD26">
            <v>2618.1584540101826</v>
          </cell>
          <cell r="AE26">
            <v>190109.80766095419</v>
          </cell>
        </row>
        <row r="27">
          <cell r="A27" t="str">
            <v>NEW</v>
          </cell>
          <cell r="B27" t="str">
            <v>NEWHAM</v>
          </cell>
          <cell r="C27">
            <v>504</v>
          </cell>
          <cell r="D27">
            <v>4956.7611162652902</v>
          </cell>
          <cell r="E27">
            <v>566</v>
          </cell>
          <cell r="F27">
            <v>5513.0599999999995</v>
          </cell>
          <cell r="G27">
            <v>834</v>
          </cell>
          <cell r="H27">
            <v>8286.266202470817</v>
          </cell>
          <cell r="I27">
            <v>1319</v>
          </cell>
          <cell r="J27">
            <v>13321.26</v>
          </cell>
          <cell r="K27">
            <v>1663</v>
          </cell>
          <cell r="L27">
            <v>16788.954000000002</v>
          </cell>
          <cell r="M27">
            <v>1924</v>
          </cell>
          <cell r="N27">
            <v>19673.36</v>
          </cell>
          <cell r="O27">
            <v>2230.209395588844</v>
          </cell>
          <cell r="P27">
            <v>22804.42428004248</v>
          </cell>
          <cell r="Q27">
            <v>2478.1709089786332</v>
          </cell>
          <cell r="R27">
            <v>25339.890038390786</v>
          </cell>
          <cell r="S27">
            <v>2489.5734276083203</v>
          </cell>
          <cell r="T27">
            <v>25456.483517553232</v>
          </cell>
          <cell r="U27">
            <v>2489.5734276083203</v>
          </cell>
          <cell r="V27">
            <v>25456.483517553232</v>
          </cell>
          <cell r="W27">
            <v>2489.5734276083203</v>
          </cell>
          <cell r="X27">
            <v>25456.483517553232</v>
          </cell>
          <cell r="Y27">
            <v>2489.5734276083203</v>
          </cell>
          <cell r="Z27">
            <v>25456.483517553232</v>
          </cell>
          <cell r="AA27">
            <v>21476.674015000761</v>
          </cell>
          <cell r="AB27">
            <v>218509.90970738226</v>
          </cell>
          <cell r="AC27">
            <v>3.1409764684325006E-2</v>
          </cell>
          <cell r="AD27">
            <v>3051.3015902587526</v>
          </cell>
          <cell r="AE27">
            <v>221561.21129764101</v>
          </cell>
        </row>
        <row r="28">
          <cell r="A28" t="str">
            <v>RED</v>
          </cell>
          <cell r="B28" t="str">
            <v>REDBRIDGE</v>
          </cell>
          <cell r="C28">
            <v>379</v>
          </cell>
          <cell r="D28">
            <v>3582.6653656024932</v>
          </cell>
          <cell r="E28">
            <v>646</v>
          </cell>
          <cell r="F28">
            <v>6451.9449999999997</v>
          </cell>
          <cell r="G28">
            <v>980</v>
          </cell>
          <cell r="H28">
            <v>9269.3669350139844</v>
          </cell>
          <cell r="I28">
            <v>1510</v>
          </cell>
          <cell r="J28">
            <v>13770.42</v>
          </cell>
          <cell r="K28">
            <v>2304</v>
          </cell>
          <cell r="L28">
            <v>20979.37</v>
          </cell>
          <cell r="M28">
            <v>2740</v>
          </cell>
          <cell r="N28">
            <v>25473.280000000002</v>
          </cell>
          <cell r="O28">
            <v>3176.0778294768361</v>
          </cell>
          <cell r="P28">
            <v>29527.416004399889</v>
          </cell>
          <cell r="Q28">
            <v>3529.2038932439991</v>
          </cell>
          <cell r="R28">
            <v>32810.364580180474</v>
          </cell>
          <cell r="S28">
            <v>3545.4424073008304</v>
          </cell>
          <cell r="T28">
            <v>32961.33108213434</v>
          </cell>
          <cell r="U28">
            <v>3545.4424073008304</v>
          </cell>
          <cell r="V28">
            <v>32961.33108213434</v>
          </cell>
          <cell r="W28">
            <v>3545.4424073008304</v>
          </cell>
          <cell r="X28">
            <v>32961.33108213434</v>
          </cell>
          <cell r="Y28">
            <v>3545.4424073008304</v>
          </cell>
          <cell r="Z28">
            <v>32961.33108213434</v>
          </cell>
          <cell r="AA28">
            <v>29446.051351924154</v>
          </cell>
          <cell r="AB28">
            <v>273710.15221373417</v>
          </cell>
          <cell r="AC28">
            <v>3.9344538123040187E-2</v>
          </cell>
          <cell r="AD28">
            <v>3822.125155962739</v>
          </cell>
          <cell r="AE28">
            <v>277532.27736969688</v>
          </cell>
        </row>
        <row r="29">
          <cell r="A29" t="str">
            <v>RIC</v>
          </cell>
          <cell r="B29" t="str">
            <v>RICHMOND</v>
          </cell>
          <cell r="C29">
            <v>353</v>
          </cell>
          <cell r="D29">
            <v>3306.94382506392</v>
          </cell>
          <cell r="E29">
            <v>527</v>
          </cell>
          <cell r="F29">
            <v>5183</v>
          </cell>
          <cell r="G29">
            <v>822</v>
          </cell>
          <cell r="H29">
            <v>7791.070054707794</v>
          </cell>
          <cell r="I29">
            <v>1449</v>
          </cell>
          <cell r="J29">
            <v>14327.88</v>
          </cell>
          <cell r="K29">
            <v>1564</v>
          </cell>
          <cell r="L29">
            <v>16020.240000000002</v>
          </cell>
          <cell r="M29">
            <v>1760</v>
          </cell>
          <cell r="N29">
            <v>17452.72</v>
          </cell>
          <cell r="O29">
            <v>2040.1083868172379</v>
          </cell>
          <cell r="P29">
            <v>20230.363889075536</v>
          </cell>
          <cell r="Q29">
            <v>2266.9338876311822</v>
          </cell>
          <cell r="R29">
            <v>22479.637726896868</v>
          </cell>
          <cell r="S29">
            <v>2277.3644660034533</v>
          </cell>
          <cell r="T29">
            <v>22583.070660856698</v>
          </cell>
          <cell r="U29">
            <v>2277.3644660034533</v>
          </cell>
          <cell r="V29">
            <v>22583.070660856698</v>
          </cell>
          <cell r="W29">
            <v>2277.3644660034533</v>
          </cell>
          <cell r="X29">
            <v>22583.070660856698</v>
          </cell>
          <cell r="Y29">
            <v>2277.3644660034533</v>
          </cell>
          <cell r="Z29">
            <v>22583.070660856698</v>
          </cell>
          <cell r="AA29">
            <v>19891.500138462237</v>
          </cell>
          <cell r="AB29">
            <v>197124.13813917091</v>
          </cell>
          <cell r="AC29">
            <v>2.8335661301783759E-2</v>
          </cell>
          <cell r="AD29">
            <v>2752.6678171617832</v>
          </cell>
          <cell r="AE29">
            <v>199876.80595633271</v>
          </cell>
        </row>
        <row r="30">
          <cell r="A30" t="str">
            <v>SOU</v>
          </cell>
          <cell r="B30" t="str">
            <v>SOUTHWARK</v>
          </cell>
          <cell r="C30">
            <v>465</v>
          </cell>
          <cell r="D30">
            <v>4572.0249928065659</v>
          </cell>
          <cell r="E30">
            <v>712</v>
          </cell>
          <cell r="F30">
            <v>7864.6</v>
          </cell>
          <cell r="G30">
            <v>1228</v>
          </cell>
          <cell r="H30">
            <v>12081.703773435913</v>
          </cell>
          <cell r="I30">
            <v>1999</v>
          </cell>
          <cell r="J30">
            <v>20016.09</v>
          </cell>
          <cell r="K30">
            <v>2617</v>
          </cell>
          <cell r="L30">
            <v>26694.300000000003</v>
          </cell>
          <cell r="M30">
            <v>2909</v>
          </cell>
          <cell r="N30">
            <v>30499.846000000001</v>
          </cell>
          <cell r="O30">
            <v>3371.9746007109911</v>
          </cell>
          <cell r="P30">
            <v>35353.972512064873</v>
          </cell>
          <cell r="Q30">
            <v>3746.8810676813114</v>
          </cell>
          <cell r="R30">
            <v>39284.735491438834</v>
          </cell>
          <cell r="S30">
            <v>3764.1211543204799</v>
          </cell>
          <cell r="T30">
            <v>39465.491760782701</v>
          </cell>
          <cell r="U30">
            <v>3764.1211543204799</v>
          </cell>
          <cell r="V30">
            <v>39465.491760782701</v>
          </cell>
          <cell r="W30">
            <v>3764.1211543204799</v>
          </cell>
          <cell r="X30">
            <v>39465.491760782701</v>
          </cell>
          <cell r="Y30">
            <v>3764.1211543204799</v>
          </cell>
          <cell r="Z30">
            <v>39465.491760782701</v>
          </cell>
          <cell r="AA30">
            <v>32105.340285674225</v>
          </cell>
          <cell r="AB30">
            <v>334229.23981287703</v>
          </cell>
          <cell r="AC30">
            <v>4.8043870354446572E-2</v>
          </cell>
          <cell r="AD30">
            <v>4667.2217855827121</v>
          </cell>
          <cell r="AE30">
            <v>338896.46159845975</v>
          </cell>
        </row>
        <row r="31">
          <cell r="A31" t="str">
            <v>SUT</v>
          </cell>
          <cell r="B31" t="str">
            <v>SUTTON</v>
          </cell>
          <cell r="C31">
            <v>274</v>
          </cell>
          <cell r="D31">
            <v>2580.346088289949</v>
          </cell>
          <cell r="E31">
            <v>355</v>
          </cell>
          <cell r="F31">
            <v>3300.6800000000003</v>
          </cell>
          <cell r="G31">
            <v>565</v>
          </cell>
          <cell r="H31">
            <v>5081.929336888792</v>
          </cell>
          <cell r="I31">
            <v>885</v>
          </cell>
          <cell r="J31">
            <v>7843.92</v>
          </cell>
          <cell r="K31">
            <v>1056</v>
          </cell>
          <cell r="L31">
            <v>9790.42</v>
          </cell>
          <cell r="M31">
            <v>1205</v>
          </cell>
          <cell r="N31">
            <v>11083.56</v>
          </cell>
          <cell r="O31">
            <v>1396.778753474302</v>
          </cell>
          <cell r="P31">
            <v>12847.536199881853</v>
          </cell>
          <cell r="Q31">
            <v>1552.0768946565763</v>
          </cell>
          <cell r="R31">
            <v>14275.964636132649</v>
          </cell>
          <cell r="S31">
            <v>1559.2182849625915</v>
          </cell>
          <cell r="T31">
            <v>14341.650966373425</v>
          </cell>
          <cell r="U31">
            <v>1559.2182849625915</v>
          </cell>
          <cell r="V31">
            <v>14341.650966373425</v>
          </cell>
          <cell r="W31">
            <v>1559.2182849625915</v>
          </cell>
          <cell r="X31">
            <v>14341.650966373425</v>
          </cell>
          <cell r="Y31">
            <v>1559.2182849625915</v>
          </cell>
          <cell r="Z31">
            <v>14341.650966373425</v>
          </cell>
          <cell r="AA31">
            <v>13525.728787981245</v>
          </cell>
          <cell r="AB31">
            <v>124170.96012668693</v>
          </cell>
          <cell r="AC31">
            <v>1.7848987459785554E-2</v>
          </cell>
          <cell r="AD31">
            <v>1733.9398867808677</v>
          </cell>
          <cell r="AE31">
            <v>125904.90001346779</v>
          </cell>
        </row>
        <row r="32">
          <cell r="A32" t="str">
            <v>TOW</v>
          </cell>
          <cell r="B32" t="str">
            <v>TOWER HAMLETS</v>
          </cell>
          <cell r="C32">
            <v>342</v>
          </cell>
          <cell r="D32">
            <v>3911.9601058971707</v>
          </cell>
          <cell r="E32">
            <v>521</v>
          </cell>
          <cell r="F32">
            <v>6186.63</v>
          </cell>
          <cell r="G32">
            <v>1077</v>
          </cell>
          <cell r="H32">
            <v>11778.796843825437</v>
          </cell>
          <cell r="I32">
            <v>1772</v>
          </cell>
          <cell r="J32">
            <v>20136.149999999998</v>
          </cell>
          <cell r="K32">
            <v>2248</v>
          </cell>
          <cell r="L32">
            <v>25732.22</v>
          </cell>
          <cell r="M32">
            <v>2255</v>
          </cell>
          <cell r="N32">
            <v>26465.75</v>
          </cell>
          <cell r="O32">
            <v>2613.8888706095859</v>
          </cell>
          <cell r="P32">
            <v>30677.840078641082</v>
          </cell>
          <cell r="Q32">
            <v>2904.5090435274519</v>
          </cell>
          <cell r="R32">
            <v>34088.696327599406</v>
          </cell>
          <cell r="S32">
            <v>2917.8732220669244</v>
          </cell>
          <cell r="T32">
            <v>34245.544668256181</v>
          </cell>
          <cell r="U32">
            <v>2917.8732220669244</v>
          </cell>
          <cell r="V32">
            <v>34245.544668256181</v>
          </cell>
          <cell r="W32">
            <v>2917.8732220669244</v>
          </cell>
          <cell r="X32">
            <v>34245.544668256181</v>
          </cell>
          <cell r="Y32">
            <v>2917.8732220669244</v>
          </cell>
          <cell r="Z32">
            <v>34245.544668256181</v>
          </cell>
          <cell r="AA32">
            <v>25404.890802404741</v>
          </cell>
          <cell r="AB32">
            <v>295960.22202898783</v>
          </cell>
          <cell r="AC32">
            <v>4.2542880285383361E-2</v>
          </cell>
          <cell r="AD32">
            <v>4132.8281053235669</v>
          </cell>
          <cell r="AE32">
            <v>300093.05013431137</v>
          </cell>
        </row>
        <row r="33">
          <cell r="A33" t="str">
            <v>WAL</v>
          </cell>
          <cell r="B33" t="str">
            <v>WALTHAM FOREST</v>
          </cell>
          <cell r="C33">
            <v>205</v>
          </cell>
          <cell r="D33">
            <v>2007.768808574368</v>
          </cell>
          <cell r="E33">
            <v>238</v>
          </cell>
          <cell r="F33">
            <v>2553.89</v>
          </cell>
          <cell r="G33">
            <v>339</v>
          </cell>
          <cell r="H33">
            <v>3424.6840981098358</v>
          </cell>
          <cell r="I33">
            <v>423</v>
          </cell>
          <cell r="J33">
            <v>4727.72</v>
          </cell>
          <cell r="K33">
            <v>498</v>
          </cell>
          <cell r="L33">
            <v>5614.3</v>
          </cell>
          <cell r="M33">
            <v>586</v>
          </cell>
          <cell r="N33">
            <v>6449.34</v>
          </cell>
          <cell r="O33">
            <v>679.26336061073937</v>
          </cell>
          <cell r="P33">
            <v>7475.768536043116</v>
          </cell>
          <cell r="Q33">
            <v>754.78594213174574</v>
          </cell>
          <cell r="R33">
            <v>8306.9473857132307</v>
          </cell>
          <cell r="S33">
            <v>758.25885061251336</v>
          </cell>
          <cell r="T33">
            <v>8345.1691733947191</v>
          </cell>
          <cell r="U33">
            <v>758.25885061251336</v>
          </cell>
          <cell r="V33">
            <v>8345.1691733947191</v>
          </cell>
          <cell r="W33">
            <v>758.25885061251336</v>
          </cell>
          <cell r="X33">
            <v>8345.1691733947191</v>
          </cell>
          <cell r="Y33">
            <v>758.25885061251336</v>
          </cell>
          <cell r="Z33">
            <v>8345.1691733947191</v>
          </cell>
          <cell r="AA33">
            <v>6756.0847051925375</v>
          </cell>
          <cell r="AB33">
            <v>73941.095522019445</v>
          </cell>
          <cell r="AC33">
            <v>1.0628682305337865E-2</v>
          </cell>
          <cell r="AD33">
            <v>1032.5233425520469</v>
          </cell>
          <cell r="AE33">
            <v>74973.618864571486</v>
          </cell>
        </row>
        <row r="34">
          <cell r="A34" t="str">
            <v>WAN</v>
          </cell>
          <cell r="B34" t="str">
            <v>WANDSWORTH</v>
          </cell>
          <cell r="C34">
            <v>291</v>
          </cell>
          <cell r="D34">
            <v>2755.4010543705531</v>
          </cell>
          <cell r="E34">
            <v>511</v>
          </cell>
          <cell r="F34">
            <v>5218.6049999999996</v>
          </cell>
          <cell r="G34">
            <v>689</v>
          </cell>
          <cell r="H34">
            <v>6984.4571532110749</v>
          </cell>
          <cell r="I34">
            <v>1020</v>
          </cell>
          <cell r="J34">
            <v>10039.75</v>
          </cell>
          <cell r="K34">
            <v>1098</v>
          </cell>
          <cell r="L34">
            <v>11297.67</v>
          </cell>
          <cell r="M34">
            <v>1346</v>
          </cell>
          <cell r="N34">
            <v>14170.58</v>
          </cell>
          <cell r="O34">
            <v>1560.219254918183</v>
          </cell>
          <cell r="P34">
            <v>16425.863127309436</v>
          </cell>
          <cell r="Q34">
            <v>1733.6892117906652</v>
          </cell>
          <cell r="R34">
            <v>18252.140914425381</v>
          </cell>
          <cell r="S34">
            <v>1741.6662336594591</v>
          </cell>
          <cell r="T34">
            <v>18336.122360601821</v>
          </cell>
          <cell r="U34">
            <v>1741.6662336594591</v>
          </cell>
          <cell r="V34">
            <v>18336.122360601821</v>
          </cell>
          <cell r="W34">
            <v>1741.6662336594591</v>
          </cell>
          <cell r="X34">
            <v>18336.122360601821</v>
          </cell>
          <cell r="Y34">
            <v>1741.6662336594591</v>
          </cell>
          <cell r="Z34">
            <v>18336.122360601821</v>
          </cell>
          <cell r="AA34">
            <v>15215.573401346686</v>
          </cell>
          <cell r="AB34">
            <v>158488.95669172372</v>
          </cell>
          <cell r="AC34">
            <v>2.2782036940190254E-2</v>
          </cell>
          <cell r="AD34">
            <v>2213.1609785547821</v>
          </cell>
          <cell r="AE34">
            <v>160702.1176702785</v>
          </cell>
        </row>
        <row r="35">
          <cell r="A35" t="str">
            <v>WES</v>
          </cell>
          <cell r="B35" t="str">
            <v>WESTMINSTER</v>
          </cell>
          <cell r="C35">
            <v>525</v>
          </cell>
          <cell r="D35">
            <v>4912.8438527361632</v>
          </cell>
          <cell r="E35">
            <v>743</v>
          </cell>
          <cell r="F35">
            <v>7662.3450000000003</v>
          </cell>
          <cell r="G35">
            <v>1044</v>
          </cell>
          <cell r="H35">
            <v>9901.0423377857205</v>
          </cell>
          <cell r="I35">
            <v>1777</v>
          </cell>
          <cell r="J35">
            <v>17667.04</v>
          </cell>
          <cell r="K35">
            <v>2030</v>
          </cell>
          <cell r="L35">
            <v>19794.879999999997</v>
          </cell>
          <cell r="M35">
            <v>2204</v>
          </cell>
          <cell r="N35">
            <v>22192.706000000002</v>
          </cell>
          <cell r="O35">
            <v>2554.7720934915865</v>
          </cell>
          <cell r="P35">
            <v>25724.730475437063</v>
          </cell>
          <cell r="Q35">
            <v>2838.8194820108665</v>
          </cell>
          <cell r="R35">
            <v>28584.884823656739</v>
          </cell>
          <cell r="S35">
            <v>2851.8814108361425</v>
          </cell>
          <cell r="T35">
            <v>28716.409118671381</v>
          </cell>
          <cell r="U35">
            <v>2851.8814108361425</v>
          </cell>
          <cell r="V35">
            <v>28716.409118671381</v>
          </cell>
          <cell r="W35">
            <v>2851.8814108361425</v>
          </cell>
          <cell r="X35">
            <v>28716.409118671381</v>
          </cell>
          <cell r="Y35">
            <v>2851.8814108361425</v>
          </cell>
          <cell r="Z35">
            <v>28716.409118671381</v>
          </cell>
          <cell r="AA35">
            <v>25124.11721884703</v>
          </cell>
          <cell r="AB35">
            <v>251306.10896430118</v>
          </cell>
          <cell r="AC35">
            <v>3.6124063008733019E-2</v>
          </cell>
          <cell r="AD35">
            <v>3509.272100983369</v>
          </cell>
          <cell r="AE35">
            <v>254815.38106528454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tabSelected="1" zoomScale="86" zoomScaleNormal="100" workbookViewId="0">
      <pane ySplit="2" topLeftCell="A3" activePane="bottomLeft" state="frozen"/>
      <selection pane="bottomLeft" activeCell="F41" sqref="F41"/>
    </sheetView>
  </sheetViews>
  <sheetFormatPr defaultColWidth="12" defaultRowHeight="14.25" x14ac:dyDescent="0.2"/>
  <cols>
    <col min="1" max="1" width="6.42578125" style="6" customWidth="1"/>
    <col min="2" max="2" width="28" style="6" customWidth="1"/>
    <col min="3" max="4" width="17.28515625" style="6" customWidth="1"/>
    <col min="5" max="6" width="17.28515625" style="24" customWidth="1"/>
    <col min="7" max="7" width="17.28515625" style="6" customWidth="1"/>
    <col min="8" max="8" width="14.42578125" style="6" bestFit="1" customWidth="1"/>
    <col min="9" max="9" width="13.28515625" style="6" customWidth="1"/>
    <col min="10" max="10" width="15.7109375" style="6" customWidth="1"/>
    <col min="11" max="11" width="15.140625" style="6" customWidth="1"/>
    <col min="12" max="12" width="11.7109375" style="6" customWidth="1"/>
    <col min="13" max="13" width="13.42578125" style="6" customWidth="1"/>
    <col min="14" max="14" width="12" style="6" customWidth="1"/>
    <col min="15" max="16384" width="12" style="6"/>
  </cols>
  <sheetData>
    <row r="1" spans="1:14" s="1" customFormat="1" ht="30" customHeight="1" thickBot="1" x14ac:dyDescent="0.3">
      <c r="D1" s="2"/>
      <c r="E1" s="3"/>
      <c r="F1" s="3"/>
      <c r="G1" s="3"/>
      <c r="H1" s="2"/>
      <c r="I1" s="3"/>
      <c r="J1" s="2"/>
      <c r="K1" s="2"/>
      <c r="L1" s="3"/>
      <c r="M1" s="3"/>
      <c r="N1" s="2"/>
    </row>
    <row r="2" spans="1:14" s="1" customFormat="1" ht="18" customHeight="1" thickBot="1" x14ac:dyDescent="0.3">
      <c r="C2" s="33" t="s">
        <v>81</v>
      </c>
      <c r="D2" s="34"/>
      <c r="E2" s="34"/>
      <c r="F2" s="34"/>
      <c r="G2" s="34"/>
      <c r="H2" s="34"/>
    </row>
    <row r="3" spans="1:14" s="1" customFormat="1" ht="57.75" customHeight="1" x14ac:dyDescent="0.25">
      <c r="B3" s="4" t="s">
        <v>23</v>
      </c>
      <c r="C3" s="5" t="s">
        <v>75</v>
      </c>
      <c r="D3" s="5" t="s">
        <v>76</v>
      </c>
      <c r="E3" s="5" t="s">
        <v>77</v>
      </c>
      <c r="F3" s="5" t="s">
        <v>78</v>
      </c>
      <c r="G3" s="5" t="s">
        <v>79</v>
      </c>
      <c r="H3" s="5" t="s">
        <v>80</v>
      </c>
    </row>
    <row r="4" spans="1:14" ht="18" customHeight="1" x14ac:dyDescent="0.25">
      <c r="A4" s="6" t="s">
        <v>38</v>
      </c>
      <c r="B4" s="7" t="s">
        <v>24</v>
      </c>
      <c r="C4" s="8">
        <v>183059</v>
      </c>
      <c r="D4" s="8">
        <v>208213.61020379385</v>
      </c>
      <c r="E4" s="9">
        <f>SUM(C4+D4)</f>
        <v>391272.61020379385</v>
      </c>
      <c r="F4" s="9">
        <f>VLOOKUP(A4,'[1]cost projection by borough'!$A$3:$AE$35,31,)</f>
        <v>128901.6443496453</v>
      </c>
      <c r="G4" s="8">
        <f>F4-H4</f>
        <v>0</v>
      </c>
      <c r="H4" s="8">
        <f>IF($F$37&lt;$D$37,F4,E4)</f>
        <v>128901.6443496453</v>
      </c>
    </row>
    <row r="5" spans="1:14" ht="18" customHeight="1" x14ac:dyDescent="0.25">
      <c r="A5" s="6" t="s">
        <v>39</v>
      </c>
      <c r="B5" s="10" t="s">
        <v>32</v>
      </c>
      <c r="C5" s="11">
        <v>-10570</v>
      </c>
      <c r="D5" s="12">
        <v>344415.47966712079</v>
      </c>
      <c r="E5" s="13">
        <f>SUM(C5+D5)</f>
        <v>333845.47966712079</v>
      </c>
      <c r="F5" s="13">
        <f>VLOOKUP(A5,'[1]cost projection by borough'!$A$3:$AE$35,31,)</f>
        <v>111704.9642122027</v>
      </c>
      <c r="G5" s="12">
        <f t="shared" ref="G5:G36" si="0">F5-H5</f>
        <v>0</v>
      </c>
      <c r="H5" s="12">
        <f t="shared" ref="H5:H36" si="1">IF($F$37&lt;$D$37,F5,E5)</f>
        <v>111704.9642122027</v>
      </c>
    </row>
    <row r="6" spans="1:14" ht="18" customHeight="1" x14ac:dyDescent="0.25">
      <c r="A6" s="6" t="s">
        <v>40</v>
      </c>
      <c r="B6" s="7" t="s">
        <v>0</v>
      </c>
      <c r="C6" s="8">
        <v>0</v>
      </c>
      <c r="D6" s="8">
        <v>241621.3823005406</v>
      </c>
      <c r="E6" s="9">
        <f t="shared" ref="E6:E36" si="2">SUM(C6+D6)</f>
        <v>241621.3823005406</v>
      </c>
      <c r="F6" s="9">
        <f>VLOOKUP(A6,'[1]cost projection by borough'!$A$3:$AE$35,31,)</f>
        <v>72169.678207902543</v>
      </c>
      <c r="G6" s="8">
        <f t="shared" si="0"/>
        <v>0</v>
      </c>
      <c r="H6" s="8">
        <f t="shared" si="1"/>
        <v>72169.678207902543</v>
      </c>
    </row>
    <row r="7" spans="1:14" ht="18" customHeight="1" x14ac:dyDescent="0.25">
      <c r="A7" s="6" t="s">
        <v>41</v>
      </c>
      <c r="B7" s="10" t="s">
        <v>1</v>
      </c>
      <c r="C7" s="12">
        <v>18339</v>
      </c>
      <c r="D7" s="12">
        <v>337886.16912967432</v>
      </c>
      <c r="E7" s="13">
        <f t="shared" si="2"/>
        <v>356225.16912967432</v>
      </c>
      <c r="F7" s="13">
        <f>VLOOKUP(A7,'[1]cost projection by borough'!$A$3:$AE$35,31,)</f>
        <v>256873.58087436302</v>
      </c>
      <c r="G7" s="12">
        <f t="shared" si="0"/>
        <v>0</v>
      </c>
      <c r="H7" s="12">
        <f t="shared" si="1"/>
        <v>256873.58087436302</v>
      </c>
    </row>
    <row r="8" spans="1:14" ht="15" x14ac:dyDescent="0.25">
      <c r="A8" s="6" t="s">
        <v>42</v>
      </c>
      <c r="B8" s="7" t="s">
        <v>2</v>
      </c>
      <c r="C8" s="8">
        <v>0</v>
      </c>
      <c r="D8" s="8">
        <v>303943.25674693094</v>
      </c>
      <c r="E8" s="9">
        <f t="shared" si="2"/>
        <v>303943.25674693094</v>
      </c>
      <c r="F8" s="9">
        <f>VLOOKUP(A8,'[1]cost projection by borough'!$A$3:$AE$35,31,)</f>
        <v>105326.95729125661</v>
      </c>
      <c r="G8" s="8">
        <f t="shared" si="0"/>
        <v>0</v>
      </c>
      <c r="H8" s="8">
        <f t="shared" si="1"/>
        <v>105326.95729125661</v>
      </c>
    </row>
    <row r="9" spans="1:14" ht="15" x14ac:dyDescent="0.25">
      <c r="A9" s="6" t="s">
        <v>43</v>
      </c>
      <c r="B9" s="10" t="s">
        <v>3</v>
      </c>
      <c r="C9" s="12">
        <v>102085</v>
      </c>
      <c r="D9" s="12">
        <v>317549.67702460405</v>
      </c>
      <c r="E9" s="13">
        <f t="shared" si="2"/>
        <v>419634.67702460405</v>
      </c>
      <c r="F9" s="13">
        <f>VLOOKUP(A9,'[1]cost projection by borough'!$A$3:$AE$35,31,)</f>
        <v>439305.16195066262</v>
      </c>
      <c r="G9" s="12">
        <f>F9-H9</f>
        <v>0</v>
      </c>
      <c r="H9" s="12">
        <f t="shared" si="1"/>
        <v>439305.16195066262</v>
      </c>
    </row>
    <row r="10" spans="1:14" ht="15" x14ac:dyDescent="0.25">
      <c r="A10" s="6" t="s">
        <v>44</v>
      </c>
      <c r="B10" s="7" t="s">
        <v>4</v>
      </c>
      <c r="C10" s="8">
        <v>9237</v>
      </c>
      <c r="D10" s="8">
        <v>10647.880487700881</v>
      </c>
      <c r="E10" s="9">
        <f t="shared" si="2"/>
        <v>19884.880487700881</v>
      </c>
      <c r="F10" s="9">
        <f>VLOOKUP(A10,'[1]cost projection by borough'!$A$3:$AE$35,31,)</f>
        <v>9089.43175217108</v>
      </c>
      <c r="G10" s="8">
        <f t="shared" si="0"/>
        <v>0</v>
      </c>
      <c r="H10" s="8">
        <f t="shared" si="1"/>
        <v>9089.43175217108</v>
      </c>
    </row>
    <row r="11" spans="1:14" ht="15" x14ac:dyDescent="0.25">
      <c r="A11" s="6" t="s">
        <v>45</v>
      </c>
      <c r="B11" s="10" t="s">
        <v>25</v>
      </c>
      <c r="C11" s="12">
        <v>0</v>
      </c>
      <c r="D11" s="12">
        <v>378055.83433251921</v>
      </c>
      <c r="E11" s="13">
        <f t="shared" si="2"/>
        <v>378055.83433251921</v>
      </c>
      <c r="F11" s="13">
        <f>VLOOKUP(A11,'[1]cost projection by borough'!$A$3:$AE$35,31,)</f>
        <v>129760.07662816526</v>
      </c>
      <c r="G11" s="12">
        <f t="shared" si="0"/>
        <v>0</v>
      </c>
      <c r="H11" s="12">
        <f t="shared" si="1"/>
        <v>129760.07662816526</v>
      </c>
    </row>
    <row r="12" spans="1:14" ht="15" x14ac:dyDescent="0.25">
      <c r="A12" s="6" t="s">
        <v>46</v>
      </c>
      <c r="B12" s="7" t="s">
        <v>5</v>
      </c>
      <c r="C12" s="8">
        <v>0</v>
      </c>
      <c r="D12" s="8">
        <v>332992.3587347329</v>
      </c>
      <c r="E12" s="9">
        <f t="shared" si="2"/>
        <v>332992.3587347329</v>
      </c>
      <c r="F12" s="9">
        <f>VLOOKUP(A12,'[1]cost projection by borough'!$A$3:$AE$35,31,)</f>
        <v>180390.48893019487</v>
      </c>
      <c r="G12" s="8">
        <f t="shared" si="0"/>
        <v>0</v>
      </c>
      <c r="H12" s="8">
        <f t="shared" si="1"/>
        <v>180390.48893019487</v>
      </c>
    </row>
    <row r="13" spans="1:14" ht="15" x14ac:dyDescent="0.25">
      <c r="A13" s="6" t="s">
        <v>47</v>
      </c>
      <c r="B13" s="10" t="s">
        <v>6</v>
      </c>
      <c r="C13" s="12">
        <v>0</v>
      </c>
      <c r="D13" s="12">
        <v>286418.44426305062</v>
      </c>
      <c r="E13" s="13">
        <f t="shared" si="2"/>
        <v>286418.44426305062</v>
      </c>
      <c r="F13" s="13">
        <f>VLOOKUP(A13,'[1]cost projection by borough'!$A$3:$AE$35,31,)</f>
        <v>94279.738060497955</v>
      </c>
      <c r="G13" s="12">
        <f t="shared" si="0"/>
        <v>0</v>
      </c>
      <c r="H13" s="12">
        <f t="shared" si="1"/>
        <v>94279.738060497955</v>
      </c>
    </row>
    <row r="14" spans="1:14" ht="15" x14ac:dyDescent="0.25">
      <c r="A14" s="6" t="s">
        <v>48</v>
      </c>
      <c r="B14" s="7" t="s">
        <v>31</v>
      </c>
      <c r="C14" s="8">
        <v>150299</v>
      </c>
      <c r="D14" s="8">
        <v>301472.56781914429</v>
      </c>
      <c r="E14" s="9">
        <f t="shared" si="2"/>
        <v>451771.56781914429</v>
      </c>
      <c r="F14" s="9">
        <f>VLOOKUP(A14,'[1]cost projection by borough'!$A$3:$AE$35,31,)</f>
        <v>286339.72232677438</v>
      </c>
      <c r="G14" s="8">
        <f t="shared" si="0"/>
        <v>0</v>
      </c>
      <c r="H14" s="8">
        <f t="shared" si="1"/>
        <v>286339.72232677438</v>
      </c>
    </row>
    <row r="15" spans="1:14" ht="15" x14ac:dyDescent="0.25">
      <c r="A15" s="6" t="s">
        <v>49</v>
      </c>
      <c r="B15" s="10" t="s">
        <v>7</v>
      </c>
      <c r="C15" s="12">
        <v>61443</v>
      </c>
      <c r="D15" s="12">
        <v>295947.54788172105</v>
      </c>
      <c r="E15" s="13">
        <f t="shared" si="2"/>
        <v>357390.54788172105</v>
      </c>
      <c r="F15" s="13">
        <f>VLOOKUP(A15,'[1]cost projection by borough'!$A$3:$AE$35,31,)</f>
        <v>442799.48679672019</v>
      </c>
      <c r="G15" s="12">
        <f>F15-H15</f>
        <v>0</v>
      </c>
      <c r="H15" s="12">
        <f t="shared" si="1"/>
        <v>442799.48679672019</v>
      </c>
    </row>
    <row r="16" spans="1:14" ht="15" x14ac:dyDescent="0.25">
      <c r="A16" s="6" t="s">
        <v>50</v>
      </c>
      <c r="B16" s="7" t="s">
        <v>33</v>
      </c>
      <c r="C16" s="8">
        <v>60456</v>
      </c>
      <c r="D16" s="8">
        <v>205032.83707767236</v>
      </c>
      <c r="E16" s="9">
        <f t="shared" si="2"/>
        <v>265488.83707767236</v>
      </c>
      <c r="F16" s="9">
        <f>VLOOKUP(A16,'[1]cost projection by borough'!$A$3:$AE$35,31,)</f>
        <v>222007.45106755858</v>
      </c>
      <c r="G16" s="8">
        <f t="shared" si="0"/>
        <v>0</v>
      </c>
      <c r="H16" s="8">
        <f t="shared" si="1"/>
        <v>222007.45106755858</v>
      </c>
    </row>
    <row r="17" spans="1:8" ht="15" x14ac:dyDescent="0.25">
      <c r="A17" s="6" t="s">
        <v>51</v>
      </c>
      <c r="B17" s="10" t="s">
        <v>8</v>
      </c>
      <c r="C17" s="12">
        <v>58856</v>
      </c>
      <c r="D17" s="12">
        <v>287006.05063187738</v>
      </c>
      <c r="E17" s="13">
        <f t="shared" si="2"/>
        <v>345862.05063187738</v>
      </c>
      <c r="F17" s="13">
        <f>VLOOKUP(A17,'[1]cost projection by borough'!$A$3:$AE$35,31,)</f>
        <v>375229.52373932971</v>
      </c>
      <c r="G17" s="12">
        <f t="shared" si="0"/>
        <v>0</v>
      </c>
      <c r="H17" s="12">
        <f t="shared" si="1"/>
        <v>375229.52373932971</v>
      </c>
    </row>
    <row r="18" spans="1:8" ht="15" x14ac:dyDescent="0.25">
      <c r="A18" s="6" t="s">
        <v>52</v>
      </c>
      <c r="B18" s="7" t="s">
        <v>9</v>
      </c>
      <c r="C18" s="8">
        <v>0</v>
      </c>
      <c r="D18" s="8">
        <v>283341.21494675049</v>
      </c>
      <c r="E18" s="9">
        <f t="shared" si="2"/>
        <v>283341.21494675049</v>
      </c>
      <c r="F18" s="9">
        <f>VLOOKUP(A18,'[1]cost projection by borough'!$A$3:$AE$35,31,)</f>
        <v>110618.14639945465</v>
      </c>
      <c r="G18" s="8">
        <f t="shared" si="0"/>
        <v>0</v>
      </c>
      <c r="H18" s="8">
        <f t="shared" si="1"/>
        <v>110618.14639945465</v>
      </c>
    </row>
    <row r="19" spans="1:8" ht="15" x14ac:dyDescent="0.25">
      <c r="A19" s="6" t="s">
        <v>53</v>
      </c>
      <c r="B19" s="10" t="s">
        <v>10</v>
      </c>
      <c r="C19" s="12">
        <v>50615</v>
      </c>
      <c r="D19" s="12">
        <v>355338.6920871422</v>
      </c>
      <c r="E19" s="13">
        <f t="shared" si="2"/>
        <v>405953.6920871422</v>
      </c>
      <c r="F19" s="13">
        <f>VLOOKUP(A19,'[1]cost projection by borough'!$A$3:$AE$35,31,)</f>
        <v>230255.65903163352</v>
      </c>
      <c r="G19" s="12">
        <f t="shared" si="0"/>
        <v>0</v>
      </c>
      <c r="H19" s="12">
        <f t="shared" si="1"/>
        <v>230255.65903163352</v>
      </c>
    </row>
    <row r="20" spans="1:8" ht="15" x14ac:dyDescent="0.25">
      <c r="A20" s="6" t="s">
        <v>54</v>
      </c>
      <c r="B20" s="7" t="s">
        <v>11</v>
      </c>
      <c r="C20" s="8">
        <v>0</v>
      </c>
      <c r="D20" s="8">
        <v>242253.96319727803</v>
      </c>
      <c r="E20" s="9">
        <f t="shared" si="2"/>
        <v>242253.96319727803</v>
      </c>
      <c r="F20" s="9">
        <f>VLOOKUP(A20,'[1]cost projection by borough'!$A$3:$AE$35,31,)</f>
        <v>100689.22699043954</v>
      </c>
      <c r="G20" s="8">
        <f t="shared" si="0"/>
        <v>0</v>
      </c>
      <c r="H20" s="8">
        <f t="shared" si="1"/>
        <v>100689.22699043954</v>
      </c>
    </row>
    <row r="21" spans="1:8" ht="15" x14ac:dyDescent="0.25">
      <c r="A21" s="6" t="s">
        <v>55</v>
      </c>
      <c r="B21" s="10" t="s">
        <v>12</v>
      </c>
      <c r="C21" s="12">
        <v>0</v>
      </c>
      <c r="D21" s="12">
        <v>255874.95247052587</v>
      </c>
      <c r="E21" s="13">
        <f t="shared" si="2"/>
        <v>255874.95247052587</v>
      </c>
      <c r="F21" s="13">
        <f>VLOOKUP(A21,'[1]cost projection by borough'!$A$3:$AE$35,31,)</f>
        <v>150381.84182567548</v>
      </c>
      <c r="G21" s="12">
        <f t="shared" si="0"/>
        <v>0</v>
      </c>
      <c r="H21" s="12">
        <f t="shared" si="1"/>
        <v>150381.84182567548</v>
      </c>
    </row>
    <row r="22" spans="1:8" ht="15" x14ac:dyDescent="0.25">
      <c r="A22" s="6" t="s">
        <v>56</v>
      </c>
      <c r="B22" s="7" t="s">
        <v>13</v>
      </c>
      <c r="C22" s="8">
        <v>36933</v>
      </c>
      <c r="D22" s="8">
        <v>291274.34260247683</v>
      </c>
      <c r="E22" s="9">
        <f t="shared" si="2"/>
        <v>328207.34260247683</v>
      </c>
      <c r="F22" s="9">
        <f>VLOOKUP(A22,'[1]cost projection by borough'!$A$3:$AE$35,31,)</f>
        <v>333573.47431653872</v>
      </c>
      <c r="G22" s="8">
        <f t="shared" si="0"/>
        <v>0</v>
      </c>
      <c r="H22" s="8">
        <f t="shared" si="1"/>
        <v>333573.47431653872</v>
      </c>
    </row>
    <row r="23" spans="1:8" ht="15" x14ac:dyDescent="0.25">
      <c r="A23" s="6" t="s">
        <v>57</v>
      </c>
      <c r="B23" s="10" t="s">
        <v>28</v>
      </c>
      <c r="C23" s="12">
        <v>64454</v>
      </c>
      <c r="D23" s="12">
        <v>209321.06941405396</v>
      </c>
      <c r="E23" s="13">
        <f t="shared" si="2"/>
        <v>273775.06941405393</v>
      </c>
      <c r="F23" s="13">
        <f>VLOOKUP(A23,'[1]cost projection by borough'!$A$3:$AE$35,31,)</f>
        <v>293271.25697135658</v>
      </c>
      <c r="G23" s="12">
        <f t="shared" si="0"/>
        <v>0</v>
      </c>
      <c r="H23" s="12">
        <f t="shared" si="1"/>
        <v>293271.25697135658</v>
      </c>
    </row>
    <row r="24" spans="1:8" ht="15" x14ac:dyDescent="0.25">
      <c r="A24" s="6" t="s">
        <v>58</v>
      </c>
      <c r="B24" s="7" t="s">
        <v>27</v>
      </c>
      <c r="C24" s="8">
        <v>185597</v>
      </c>
      <c r="D24" s="8">
        <v>196630.21683723832</v>
      </c>
      <c r="E24" s="9">
        <f t="shared" si="2"/>
        <v>382227.21683723829</v>
      </c>
      <c r="F24" s="9">
        <f>VLOOKUP(A24,'[1]cost projection by borough'!$A$3:$AE$35,31,)</f>
        <v>233184.65189930092</v>
      </c>
      <c r="G24" s="8">
        <f t="shared" si="0"/>
        <v>0</v>
      </c>
      <c r="H24" s="8">
        <f t="shared" si="1"/>
        <v>233184.65189930092</v>
      </c>
    </row>
    <row r="25" spans="1:8" ht="15" x14ac:dyDescent="0.25">
      <c r="A25" s="6" t="s">
        <v>59</v>
      </c>
      <c r="B25" s="10" t="s">
        <v>14</v>
      </c>
      <c r="C25" s="12">
        <v>0</v>
      </c>
      <c r="D25" s="12">
        <v>272604.07659786055</v>
      </c>
      <c r="E25" s="13">
        <f t="shared" si="2"/>
        <v>272604.07659786055</v>
      </c>
      <c r="F25" s="13">
        <f>VLOOKUP(A25,'[1]cost projection by borough'!$A$3:$AE$35,31,)</f>
        <v>258319.73487450017</v>
      </c>
      <c r="G25" s="12">
        <f t="shared" si="0"/>
        <v>0</v>
      </c>
      <c r="H25" s="12">
        <f t="shared" si="1"/>
        <v>258319.73487450017</v>
      </c>
    </row>
    <row r="26" spans="1:8" ht="15" x14ac:dyDescent="0.25">
      <c r="A26" s="6" t="s">
        <v>60</v>
      </c>
      <c r="B26" s="7" t="s">
        <v>15</v>
      </c>
      <c r="C26" s="8">
        <v>114493</v>
      </c>
      <c r="D26" s="8">
        <v>293127.8878258469</v>
      </c>
      <c r="E26" s="9">
        <f t="shared" si="2"/>
        <v>407620.8878258469</v>
      </c>
      <c r="F26" s="9">
        <f>VLOOKUP(A26,'[1]cost projection by borough'!$A$3:$AE$35,31,)</f>
        <v>344958.40078393853</v>
      </c>
      <c r="G26" s="8">
        <f t="shared" si="0"/>
        <v>0</v>
      </c>
      <c r="H26" s="8">
        <f t="shared" si="1"/>
        <v>344958.40078393853</v>
      </c>
    </row>
    <row r="27" spans="1:8" ht="15" x14ac:dyDescent="0.25">
      <c r="A27" s="6" t="s">
        <v>61</v>
      </c>
      <c r="B27" s="10" t="s">
        <v>16</v>
      </c>
      <c r="C27" s="12">
        <v>63746</v>
      </c>
      <c r="D27" s="12">
        <v>225323.05118278787</v>
      </c>
      <c r="E27" s="13">
        <f t="shared" si="2"/>
        <v>289069.05118278787</v>
      </c>
      <c r="F27" s="13">
        <f>VLOOKUP(A27,'[1]cost projection by borough'!$A$3:$AE$35,31,)</f>
        <v>190109.80766095419</v>
      </c>
      <c r="G27" s="12">
        <f t="shared" si="0"/>
        <v>0</v>
      </c>
      <c r="H27" s="12">
        <f t="shared" si="1"/>
        <v>190109.80766095419</v>
      </c>
    </row>
    <row r="28" spans="1:8" ht="15" x14ac:dyDescent="0.25">
      <c r="A28" s="6" t="s">
        <v>62</v>
      </c>
      <c r="B28" s="7" t="s">
        <v>17</v>
      </c>
      <c r="C28" s="8">
        <v>68258</v>
      </c>
      <c r="D28" s="8">
        <v>311883.5312289435</v>
      </c>
      <c r="E28" s="9">
        <f t="shared" si="2"/>
        <v>380141.5312289435</v>
      </c>
      <c r="F28" s="9">
        <f>VLOOKUP(A28,'[1]cost projection by borough'!$A$3:$AE$35,31,)</f>
        <v>221561.21129764101</v>
      </c>
      <c r="G28" s="8">
        <f t="shared" si="0"/>
        <v>0</v>
      </c>
      <c r="H28" s="8">
        <f t="shared" si="1"/>
        <v>221561.21129764101</v>
      </c>
    </row>
    <row r="29" spans="1:8" ht="15" x14ac:dyDescent="0.25">
      <c r="A29" s="6" t="s">
        <v>63</v>
      </c>
      <c r="B29" s="10" t="s">
        <v>30</v>
      </c>
      <c r="C29" s="12">
        <v>83533</v>
      </c>
      <c r="D29" s="12">
        <v>343275.26410517312</v>
      </c>
      <c r="E29" s="13">
        <f>SUM(C29+D29)</f>
        <v>426808.26410517312</v>
      </c>
      <c r="F29" s="13">
        <f>VLOOKUP(A29,'[1]cost projection by borough'!$A$3:$AE$35,31,)</f>
        <v>277532.27736969688</v>
      </c>
      <c r="G29" s="12">
        <f t="shared" si="0"/>
        <v>0</v>
      </c>
      <c r="H29" s="12">
        <f t="shared" si="1"/>
        <v>277532.27736969688</v>
      </c>
    </row>
    <row r="30" spans="1:8" ht="15" x14ac:dyDescent="0.25">
      <c r="A30" s="6" t="s">
        <v>64</v>
      </c>
      <c r="B30" s="7" t="s">
        <v>18</v>
      </c>
      <c r="C30" s="8">
        <v>43500</v>
      </c>
      <c r="D30" s="8">
        <v>215100.24775231397</v>
      </c>
      <c r="E30" s="9">
        <f t="shared" si="2"/>
        <v>258600.24775231397</v>
      </c>
      <c r="F30" s="9">
        <f>VLOOKUP(A30,'[1]cost projection by borough'!$A$3:$AE$35,31,)</f>
        <v>199876.80595633271</v>
      </c>
      <c r="G30" s="8">
        <f t="shared" si="0"/>
        <v>0</v>
      </c>
      <c r="H30" s="8">
        <f t="shared" si="1"/>
        <v>199876.80595633271</v>
      </c>
    </row>
    <row r="31" spans="1:8" ht="15" x14ac:dyDescent="0.25">
      <c r="A31" s="6" t="s">
        <v>65</v>
      </c>
      <c r="B31" s="10" t="s">
        <v>19</v>
      </c>
      <c r="C31" s="12">
        <v>91894</v>
      </c>
      <c r="D31" s="12">
        <v>312344.31300531334</v>
      </c>
      <c r="E31" s="13">
        <f t="shared" si="2"/>
        <v>404238.31300531334</v>
      </c>
      <c r="F31" s="13">
        <f>VLOOKUP(A31,'[1]cost projection by borough'!$A$3:$AE$35,31,)</f>
        <v>338896.46159845975</v>
      </c>
      <c r="G31" s="12">
        <f t="shared" si="0"/>
        <v>0</v>
      </c>
      <c r="H31" s="12">
        <f t="shared" si="1"/>
        <v>338896.46159845975</v>
      </c>
    </row>
    <row r="32" spans="1:8" ht="15" x14ac:dyDescent="0.25">
      <c r="A32" s="6" t="s">
        <v>66</v>
      </c>
      <c r="B32" s="7" t="s">
        <v>20</v>
      </c>
      <c r="C32" s="8">
        <v>56715</v>
      </c>
      <c r="D32" s="8">
        <v>217823.78622256362</v>
      </c>
      <c r="E32" s="9">
        <f t="shared" si="2"/>
        <v>274538.78622256359</v>
      </c>
      <c r="F32" s="9">
        <f>VLOOKUP(A32,'[1]cost projection by borough'!$A$3:$AE$35,31,)</f>
        <v>125904.90001346779</v>
      </c>
      <c r="G32" s="8">
        <f t="shared" si="0"/>
        <v>0</v>
      </c>
      <c r="H32" s="8">
        <f t="shared" si="1"/>
        <v>125904.90001346779</v>
      </c>
    </row>
    <row r="33" spans="1:11" s="14" customFormat="1" ht="15" x14ac:dyDescent="0.25">
      <c r="A33" s="14" t="s">
        <v>67</v>
      </c>
      <c r="B33" s="10" t="s">
        <v>29</v>
      </c>
      <c r="C33" s="12">
        <v>69705</v>
      </c>
      <c r="D33" s="12">
        <v>246243.84200976894</v>
      </c>
      <c r="E33" s="13">
        <f t="shared" si="2"/>
        <v>315948.84200976894</v>
      </c>
      <c r="F33" s="13">
        <f>VLOOKUP(A33,'[1]cost projection by borough'!$A$3:$AE$35,31,)</f>
        <v>300093.05013431137</v>
      </c>
      <c r="G33" s="12">
        <f t="shared" si="0"/>
        <v>0</v>
      </c>
      <c r="H33" s="12">
        <f t="shared" si="1"/>
        <v>300093.05013431137</v>
      </c>
    </row>
    <row r="34" spans="1:11" ht="15" x14ac:dyDescent="0.25">
      <c r="A34" s="6" t="s">
        <v>68</v>
      </c>
      <c r="B34" s="7" t="s">
        <v>21</v>
      </c>
      <c r="C34" s="8">
        <v>0</v>
      </c>
      <c r="D34" s="8">
        <v>225128.38148179566</v>
      </c>
      <c r="E34" s="9">
        <f t="shared" si="2"/>
        <v>225128.38148179566</v>
      </c>
      <c r="F34" s="9">
        <f>VLOOKUP(A34,'[1]cost projection by borough'!$A$3:$AE$35,31,)</f>
        <v>74973.618864571486</v>
      </c>
      <c r="G34" s="8">
        <f t="shared" si="0"/>
        <v>0</v>
      </c>
      <c r="H34" s="8">
        <f t="shared" si="1"/>
        <v>74973.618864571486</v>
      </c>
    </row>
    <row r="35" spans="1:11" ht="15" x14ac:dyDescent="0.25">
      <c r="A35" s="6" t="s">
        <v>69</v>
      </c>
      <c r="B35" s="10" t="s">
        <v>22</v>
      </c>
      <c r="C35" s="12">
        <v>0</v>
      </c>
      <c r="D35" s="12">
        <v>238094.73999508173</v>
      </c>
      <c r="E35" s="13">
        <f>SUM(C35+D35)</f>
        <v>238094.73999508173</v>
      </c>
      <c r="F35" s="13">
        <f>VLOOKUP(A35,'[1]cost projection by borough'!$A$3:$AE$35,31,)</f>
        <v>160702.1176702785</v>
      </c>
      <c r="G35" s="12">
        <f t="shared" si="0"/>
        <v>0</v>
      </c>
      <c r="H35" s="12">
        <f t="shared" si="1"/>
        <v>160702.1176702785</v>
      </c>
    </row>
    <row r="36" spans="1:11" ht="15" x14ac:dyDescent="0.25">
      <c r="A36" s="6" t="s">
        <v>70</v>
      </c>
      <c r="B36" s="7" t="s">
        <v>36</v>
      </c>
      <c r="C36" s="8">
        <v>15227</v>
      </c>
      <c r="D36" s="8">
        <v>263813.330736003</v>
      </c>
      <c r="E36" s="8">
        <f t="shared" si="2"/>
        <v>279040.330736003</v>
      </c>
      <c r="F36" s="8">
        <f>VLOOKUP(A36,'[1]cost projection by borough'!$A$3:$AE$35,31,)</f>
        <v>254815.38106528454</v>
      </c>
      <c r="G36" s="8">
        <f t="shared" si="0"/>
        <v>0</v>
      </c>
      <c r="H36" s="8">
        <f t="shared" si="1"/>
        <v>254815.38106528454</v>
      </c>
    </row>
    <row r="37" spans="1:11" ht="15" x14ac:dyDescent="0.25">
      <c r="B37" s="15" t="s">
        <v>26</v>
      </c>
      <c r="C37" s="16">
        <f>SUM(C6:C36)+C4</f>
        <v>1588444</v>
      </c>
      <c r="D37" s="16">
        <f t="shared" ref="D37:H37" si="3">SUM(D4:D36)</f>
        <v>8850000.0000000019</v>
      </c>
      <c r="E37" s="16">
        <f t="shared" si="3"/>
        <v>10427874.000000004</v>
      </c>
      <c r="F37" s="16">
        <f>SUM(F4:F36)</f>
        <v>7053895.9309112811</v>
      </c>
      <c r="G37" s="17">
        <f t="shared" si="3"/>
        <v>0</v>
      </c>
      <c r="H37" s="17">
        <f t="shared" si="3"/>
        <v>7053895.9309112811</v>
      </c>
    </row>
    <row r="38" spans="1:11" ht="15" x14ac:dyDescent="0.25">
      <c r="B38" s="18"/>
      <c r="C38" s="19"/>
      <c r="D38" s="19"/>
      <c r="E38" s="19"/>
      <c r="F38" s="19"/>
      <c r="G38" s="20"/>
      <c r="H38" s="20"/>
    </row>
    <row r="39" spans="1:11" s="21" customFormat="1" ht="15" x14ac:dyDescent="0.25">
      <c r="B39" s="22"/>
      <c r="C39" s="6"/>
      <c r="D39" s="6"/>
      <c r="E39" s="23"/>
      <c r="F39" s="24"/>
      <c r="G39" s="6"/>
      <c r="H39" s="6"/>
    </row>
    <row r="40" spans="1:11" s="21" customFormat="1" ht="15" x14ac:dyDescent="0.25">
      <c r="C40" s="6"/>
      <c r="D40" s="23"/>
      <c r="E40" s="24"/>
      <c r="F40" s="24"/>
      <c r="G40" s="25"/>
      <c r="H40" s="25"/>
    </row>
    <row r="41" spans="1:11" s="21" customFormat="1" ht="15" x14ac:dyDescent="0.25">
      <c r="B41" s="27" t="s">
        <v>82</v>
      </c>
      <c r="D41" s="26">
        <f>C37</f>
        <v>1588444</v>
      </c>
      <c r="E41" s="28"/>
      <c r="F41" s="26"/>
    </row>
    <row r="42" spans="1:11" s="21" customFormat="1" ht="15" x14ac:dyDescent="0.25">
      <c r="B42" s="27" t="s">
        <v>34</v>
      </c>
      <c r="D42" s="26">
        <f>D37</f>
        <v>8850000.0000000019</v>
      </c>
      <c r="E42" s="28"/>
      <c r="K42" s="26"/>
    </row>
    <row r="43" spans="1:11" s="21" customFormat="1" ht="15" x14ac:dyDescent="0.25">
      <c r="B43" s="27" t="s">
        <v>35</v>
      </c>
      <c r="D43" s="26">
        <f>D41+D42</f>
        <v>10438444.000000002</v>
      </c>
      <c r="E43" s="26"/>
    </row>
    <row r="44" spans="1:11" s="21" customFormat="1" ht="15" x14ac:dyDescent="0.25">
      <c r="B44" s="27"/>
      <c r="E44" s="28"/>
      <c r="K44" s="26"/>
    </row>
    <row r="45" spans="1:11" s="21" customFormat="1" ht="15" x14ac:dyDescent="0.25">
      <c r="B45" s="27" t="s">
        <v>37</v>
      </c>
      <c r="D45" s="26">
        <f>F37</f>
        <v>7053895.9309112811</v>
      </c>
      <c r="E45" s="28"/>
      <c r="F45" s="26"/>
    </row>
    <row r="46" spans="1:11" s="21" customFormat="1" ht="15" x14ac:dyDescent="0.25">
      <c r="B46" s="21" t="s">
        <v>71</v>
      </c>
      <c r="C46" s="6"/>
      <c r="D46" s="26">
        <f>H37-C5</f>
        <v>7064465.9309112811</v>
      </c>
      <c r="E46" s="28"/>
      <c r="G46" s="26"/>
      <c r="K46" s="26"/>
    </row>
    <row r="47" spans="1:11" s="21" customFormat="1" ht="15" x14ac:dyDescent="0.25">
      <c r="B47" s="21" t="s">
        <v>72</v>
      </c>
      <c r="D47" s="26">
        <f>D42-D46</f>
        <v>1785534.0690887207</v>
      </c>
      <c r="E47" s="28"/>
      <c r="F47" s="26"/>
    </row>
    <row r="48" spans="1:11" s="21" customFormat="1" ht="15" x14ac:dyDescent="0.25">
      <c r="B48" s="21" t="s">
        <v>73</v>
      </c>
      <c r="C48" s="6"/>
      <c r="D48" s="26">
        <f>C37</f>
        <v>1588444</v>
      </c>
      <c r="E48" s="28"/>
    </row>
    <row r="49" spans="1:12" ht="15" x14ac:dyDescent="0.25">
      <c r="B49" s="21" t="s">
        <v>74</v>
      </c>
      <c r="D49" s="26">
        <f>G37</f>
        <v>0</v>
      </c>
      <c r="E49" s="23"/>
      <c r="F49" s="6"/>
      <c r="L49" s="25"/>
    </row>
    <row r="50" spans="1:12" ht="15" x14ac:dyDescent="0.25">
      <c r="E50" s="28"/>
      <c r="F50" s="6"/>
    </row>
    <row r="51" spans="1:12" x14ac:dyDescent="0.2">
      <c r="F51" s="6"/>
    </row>
    <row r="52" spans="1:12" s="21" customFormat="1" ht="15" x14ac:dyDescent="0.25">
      <c r="B52" s="6"/>
      <c r="C52" s="6"/>
      <c r="D52" s="6"/>
      <c r="E52" s="28"/>
    </row>
    <row r="53" spans="1:12" ht="12.75" customHeight="1" x14ac:dyDescent="0.25">
      <c r="E53" s="28"/>
      <c r="F53" s="6"/>
    </row>
    <row r="54" spans="1:12" ht="15" x14ac:dyDescent="0.25">
      <c r="B54" s="21"/>
      <c r="E54" s="29"/>
      <c r="F54" s="6"/>
    </row>
    <row r="55" spans="1:12" ht="12" customHeight="1" x14ac:dyDescent="0.2">
      <c r="E55" s="6"/>
      <c r="F55" s="6"/>
    </row>
    <row r="56" spans="1:12" s="21" customFormat="1" ht="15" x14ac:dyDescent="0.25">
      <c r="A56" s="6"/>
      <c r="B56" s="30"/>
      <c r="C56" s="30"/>
      <c r="D56" s="30"/>
      <c r="E56" s="30"/>
    </row>
    <row r="57" spans="1:12" ht="12" customHeight="1" x14ac:dyDescent="0.2">
      <c r="B57" s="30"/>
      <c r="C57" s="30"/>
      <c r="D57" s="30"/>
      <c r="E57" s="30"/>
      <c r="F57" s="6"/>
    </row>
    <row r="58" spans="1:12" x14ac:dyDescent="0.2">
      <c r="E58" s="31"/>
      <c r="F58" s="6"/>
    </row>
    <row r="59" spans="1:12" x14ac:dyDescent="0.2">
      <c r="E59" s="32"/>
      <c r="F59" s="6"/>
    </row>
    <row r="60" spans="1:12" x14ac:dyDescent="0.2">
      <c r="F60" s="6"/>
    </row>
    <row r="61" spans="1:12" x14ac:dyDescent="0.2">
      <c r="F61" s="6"/>
    </row>
    <row r="62" spans="1:12" x14ac:dyDescent="0.2">
      <c r="F62" s="6"/>
    </row>
    <row r="63" spans="1:12" x14ac:dyDescent="0.2">
      <c r="F63" s="6"/>
    </row>
    <row r="64" spans="1:12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</sheetData>
  <sheetProtection formatCells="0" formatColumns="0" formatRows="0"/>
  <mergeCells count="1">
    <mergeCell ref="C2:H2"/>
  </mergeCells>
  <phoneticPr fontId="0" type="noConversion"/>
  <pageMargins left="0" right="0" top="0.98425196850393704" bottom="0" header="0.51181102362204722" footer="0.51181102362204722"/>
  <pageSetup paperSize="9" scale="72" orientation="landscape" copies="3" r:id="rId1"/>
  <headerFooter alignWithMargins="0">
    <oddHeader>&amp;C&amp;"Arial,Bold"&amp;F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2016-01-11T08:56:50Z</cp:lastPrinted>
  <dcterms:created xsi:type="dcterms:W3CDTF">2001-02-16T10:19:28Z</dcterms:created>
  <dcterms:modified xsi:type="dcterms:W3CDTF">2020-10-12T17:13:12Z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df50cbce6c39491092720978339f037c</vt:lpwstr>
  </property>
  <property fmtid="{D5CDD505-2E9C-101B-9397-08002B2CF9AE}" pid="3" name="SW-FINGERPRINT">
    <vt:lpwstr/>
  </property>
</Properties>
</file>