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BUDGET PREDICTIONS\"/>
    </mc:Choice>
  </mc:AlternateContent>
  <xr:revisionPtr revIDLastSave="0" documentId="13_ncr:1_{573CA52C-E35F-4738-8350-91BAB0BE13B6}" xr6:coauthVersionLast="45" xr6:coauthVersionMax="45" xr10:uidLastSave="{00000000-0000-0000-0000-000000000000}"/>
  <bookViews>
    <workbookView xWindow="29880" yWindow="4245" windowWidth="17805" windowHeight="13890" xr2:uid="{00000000-000D-0000-FFFF-FFFF00000000}"/>
  </bookViews>
  <sheets>
    <sheet name="2020-21" sheetId="1" r:id="rId1"/>
  </sheets>
  <externalReferences>
    <externalReference r:id="rId2"/>
  </externalReferences>
  <definedNames>
    <definedName name="_xlnm.Print_Area" localSheetId="0">'2020-21'!$B$1:$M$57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6" i="1"/>
  <c r="F17" i="1"/>
  <c r="F23" i="1"/>
  <c r="F10" i="1"/>
  <c r="F26" i="1"/>
  <c r="F8" i="1"/>
  <c r="F33" i="1"/>
  <c r="F5" i="1"/>
  <c r="F18" i="1"/>
  <c r="F12" i="1"/>
  <c r="F20" i="1"/>
  <c r="F11" i="1"/>
  <c r="F27" i="1"/>
  <c r="F35" i="1"/>
  <c r="F29" i="1"/>
  <c r="F31" i="1"/>
  <c r="F16" i="1"/>
  <c r="F34" i="1"/>
  <c r="F14" i="1"/>
  <c r="F24" i="1"/>
  <c r="F32" i="1"/>
  <c r="F13" i="1"/>
  <c r="F25" i="1"/>
  <c r="F9" i="1"/>
  <c r="F21" i="1"/>
  <c r="F30" i="1"/>
  <c r="F22" i="1"/>
  <c r="F15" i="1"/>
  <c r="F7" i="1"/>
  <c r="F28" i="1" l="1"/>
  <c r="F36" i="1"/>
  <c r="F4" i="1" l="1"/>
  <c r="F37" i="1" s="1"/>
  <c r="D48" i="1" l="1"/>
  <c r="D43" i="1"/>
  <c r="D42" i="1"/>
  <c r="D41" i="1"/>
  <c r="E5" i="1"/>
  <c r="E4" i="1" l="1"/>
  <c r="E29" i="1"/>
  <c r="C37" i="1" l="1"/>
  <c r="D37" i="1" l="1"/>
  <c r="E35" i="1" l="1"/>
  <c r="E8" i="1"/>
  <c r="E11" i="1"/>
  <c r="E34" i="1"/>
  <c r="E6" i="1"/>
  <c r="E20" i="1"/>
  <c r="E13" i="1" l="1"/>
  <c r="E12" i="1" l="1"/>
  <c r="E36" i="1"/>
  <c r="E25" i="1" l="1"/>
  <c r="E28" i="1"/>
  <c r="E16" i="1"/>
  <c r="E9" i="1"/>
  <c r="E30" i="1"/>
  <c r="E15" i="1"/>
  <c r="E21" i="1"/>
  <c r="E18" i="1"/>
  <c r="E32" i="1"/>
  <c r="E33" i="1"/>
  <c r="E14" i="1"/>
  <c r="E27" i="1"/>
  <c r="E17" i="1"/>
  <c r="E24" i="1"/>
  <c r="E23" i="1"/>
  <c r="E19" i="1"/>
  <c r="E7" i="1"/>
  <c r="E10" i="1"/>
  <c r="E22" i="1"/>
  <c r="E26" i="1"/>
  <c r="E31" i="1"/>
  <c r="E37" i="1" l="1"/>
  <c r="D45" i="1" l="1"/>
  <c r="H29" i="1"/>
  <c r="G29" i="1" s="1"/>
  <c r="H4" i="1"/>
  <c r="H22" i="1"/>
  <c r="G22" i="1" s="1"/>
  <c r="H9" i="1"/>
  <c r="G9" i="1" s="1"/>
  <c r="H7" i="1"/>
  <c r="G7" i="1" s="1"/>
  <c r="H30" i="1"/>
  <c r="G30" i="1" s="1"/>
  <c r="H34" i="1"/>
  <c r="G34" i="1" s="1"/>
  <c r="H32" i="1"/>
  <c r="G32" i="1" s="1"/>
  <c r="H14" i="1"/>
  <c r="G14" i="1" s="1"/>
  <c r="H26" i="1"/>
  <c r="G26" i="1" s="1"/>
  <c r="H24" i="1"/>
  <c r="G24" i="1" s="1"/>
  <c r="H36" i="1"/>
  <c r="G36" i="1" s="1"/>
  <c r="H8" i="1"/>
  <c r="G8" i="1" s="1"/>
  <c r="H27" i="1"/>
  <c r="G27" i="1" s="1"/>
  <c r="H20" i="1"/>
  <c r="G20" i="1" s="1"/>
  <c r="H25" i="1"/>
  <c r="G25" i="1" s="1"/>
  <c r="H17" i="1"/>
  <c r="G17" i="1" s="1"/>
  <c r="H21" i="1"/>
  <c r="G21" i="1" s="1"/>
  <c r="H10" i="1"/>
  <c r="G10" i="1" s="1"/>
  <c r="H31" i="1"/>
  <c r="G31" i="1" s="1"/>
  <c r="H19" i="1"/>
  <c r="G19" i="1" s="1"/>
  <c r="H13" i="1"/>
  <c r="G13" i="1" s="1"/>
  <c r="H28" i="1"/>
  <c r="G28" i="1" s="1"/>
  <c r="H15" i="1"/>
  <c r="G15" i="1" s="1"/>
  <c r="H5" i="1"/>
  <c r="G5" i="1" s="1"/>
  <c r="H6" i="1"/>
  <c r="G6" i="1" s="1"/>
  <c r="H18" i="1"/>
  <c r="G18" i="1" s="1"/>
  <c r="H16" i="1"/>
  <c r="G16" i="1" s="1"/>
  <c r="H35" i="1"/>
  <c r="G35" i="1" s="1"/>
  <c r="H33" i="1"/>
  <c r="G33" i="1" s="1"/>
  <c r="H23" i="1"/>
  <c r="G23" i="1" s="1"/>
  <c r="H12" i="1"/>
  <c r="G12" i="1" s="1"/>
  <c r="H11" i="1"/>
  <c r="G11" i="1" s="1"/>
  <c r="G4" i="1" l="1"/>
  <c r="G37" i="1" s="1"/>
  <c r="D49" i="1" s="1"/>
  <c r="H37" i="1"/>
  <c r="D46" i="1" s="1"/>
  <c r="D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D3" authorId="0" shapeId="0" xr:uid="{22D0C3B2-7233-4DEC-9D54-572A01EAF8EE}">
      <text>
        <r>
          <rPr>
            <b/>
            <sz val="9"/>
            <color indexed="81"/>
            <rFont val="Tahoma"/>
            <family val="2"/>
          </rPr>
          <t xml:space="preserve">Since TFL undespend funding is less than the outturn forecast, this column with stay the same </t>
        </r>
      </text>
    </comment>
    <comment ref="F3" authorId="0" shapeId="0" xr:uid="{FEBB8BB7-D062-4155-B8FE-7FF37A377DD1}">
      <text>
        <r>
          <rPr>
            <sz val="9"/>
            <color indexed="81"/>
            <rFont val="Tahoma"/>
            <family val="2"/>
          </rPr>
          <t>Includes £97,145 Easement measure cost to CFN</t>
        </r>
      </text>
    </comment>
  </commentList>
</comments>
</file>

<file path=xl/sharedStrings.xml><?xml version="1.0" encoding="utf-8"?>
<sst xmlns="http://schemas.openxmlformats.org/spreadsheetml/2006/main" count="83" uniqueCount="83">
  <si>
    <t>Bexley</t>
  </si>
  <si>
    <t>Brent</t>
  </si>
  <si>
    <t>Bromley</t>
  </si>
  <si>
    <t>Camden</t>
  </si>
  <si>
    <t>City  London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</si>
  <si>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</si>
  <si>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</si>
  <si>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</si>
  <si>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</si>
  <si>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</si>
  <si>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</si>
  <si>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</si>
  <si>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</si>
  <si>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</si>
  <si>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</si>
  <si>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</si>
  <si>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</si>
  <si>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</si>
  <si>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</si>
  <si>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</si>
  <si>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</si>
  <si>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Waltham Forest</t>
  </si>
  <si>
    <t>Wandsworth</t>
  </si>
  <si>
    <t>BOROUGH</t>
  </si>
  <si>
    <t>Barking &amp; Dagenham</t>
  </si>
  <si>
    <t xml:space="preserve">Croydon </t>
  </si>
  <si>
    <t>Totals</t>
  </si>
  <si>
    <t>Kingston Upon Thames</t>
  </si>
  <si>
    <t>Kensington &amp; Chelsea</t>
  </si>
  <si>
    <t xml:space="preserve">Tower Hamlets  </t>
  </si>
  <si>
    <t>Redbridge</t>
  </si>
  <si>
    <t>Greenwich</t>
  </si>
  <si>
    <t>Barnet</t>
  </si>
  <si>
    <t xml:space="preserve">Hammersmith &amp; Fulham  </t>
  </si>
  <si>
    <t>TfL BUDGET</t>
  </si>
  <si>
    <t>COMBINED BUDGETS</t>
  </si>
  <si>
    <t>Westminster</t>
  </si>
  <si>
    <t>PROJECTED TRIP SPEND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</si>
  <si>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</si>
  <si>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</si>
  <si>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</si>
  <si>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</si>
  <si>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</si>
  <si>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</si>
  <si>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</si>
  <si>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</si>
  <si>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</si>
  <si>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</si>
  <si>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</si>
  <si>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</si>
  <si>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</si>
  <si>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HAY</t>
  </si>
  <si>
    <t>HAR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</si>
  <si>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</si>
  <si>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</si>
  <si>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</si>
  <si>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</si>
  <si>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</si>
  <si>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</si>
  <si>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</si>
  <si>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</si>
  <si>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</si>
  <si>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</si>
  <si>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</si>
  <si>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</si>
  <si>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</si>
  <si>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</si>
  <si>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</si>
  <si>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</si>
  <si>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</si>
  <si>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WES</t>
  </si>
  <si>
    <t>TFL SPEND</t>
  </si>
  <si>
    <t>TFL UNDERSPEND</t>
  </si>
  <si>
    <t>BOROUGH UNDERSPEND</t>
  </si>
  <si>
    <t>BOROUGH OVERSPEND</t>
  </si>
  <si>
    <t>BOROUGH BUDGET</t>
  </si>
  <si>
    <t>TFL BUDGET</t>
  </si>
  <si>
    <t>TOTAL AVAILABLE</t>
  </si>
  <si>
    <t>PROJECTED OUTTURN</t>
  </si>
  <si>
    <t>PROJECTED BUROUGH SPEND</t>
  </si>
  <si>
    <t>PROJECTED TFL SPEND</t>
  </si>
  <si>
    <t>TAXICARD BUDGET 2020-2021</t>
  </si>
  <si>
    <t>BOROUGH BUDGETS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</si>
</sst>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  <numFmt numFmtId="166" formatCode="&quot;£&quot;#,##0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color indexed="12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/>
    <xf numFmtId="0" fontId="5" fillId="3" borderId="1" xfId="0" applyFont="1" applyFill="1" applyBorder="1"/>
    <xf numFmtId="164" fontId="6" fillId="3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0" fontId="5" fillId="0" borderId="0" xfId="0" applyFont="1"/>
    <xf numFmtId="0" fontId="7" fillId="0" borderId="0" xfId="2" applyFont="1" applyAlignment="1" applyProtection="1"/>
    <xf numFmtId="164" fontId="4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/>
    <xf numFmtId="164" fontId="5" fillId="0" borderId="0" xfId="0" applyNumberFormat="1" applyFont="1"/>
    <xf numFmtId="0" fontId="5" fillId="0" borderId="0" xfId="0" applyFont="1" applyAlignment="1"/>
    <xf numFmtId="164" fontId="5" fillId="0" borderId="0" xfId="1" applyNumberFormat="1" applyFont="1"/>
    <xf numFmtId="164" fontId="5" fillId="0" borderId="0" xfId="0" applyNumberFormat="1" applyFont="1" applyAlignment="1"/>
    <xf numFmtId="3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ICARD/8)%20Data%20and%20Analysis/TAXICARD%20STATISTICS/TAXICARD%20STATISTICS%202020-21/2020-21%20Monthly%20update%20on%20end%20of%20year%20spend%20-covid-19/Taxicard%20trip%20costs%20-%20covid-19%20profile%20for%20revised%20budget%20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ip weekly stats "/>
      <sheetName val="Sheet1"/>
      <sheetName val="Easement costs"/>
      <sheetName val="CFN payments since APR12"/>
    </sheetNames>
    <sheetDataSet>
      <sheetData sheetId="0" refreshError="1"/>
      <sheetData sheetId="1" refreshError="1"/>
      <sheetData sheetId="2">
        <row r="3">
          <cell r="A3" t="str">
            <v>BND</v>
          </cell>
          <cell r="B3" t="str">
            <v>BARKING/DAGENHM</v>
          </cell>
          <cell r="C3">
            <v>217</v>
          </cell>
          <cell r="D3">
            <v>2023.28</v>
          </cell>
          <cell r="E3">
            <v>316</v>
          </cell>
          <cell r="F3">
            <v>2946.22</v>
          </cell>
          <cell r="G3">
            <v>573</v>
          </cell>
          <cell r="H3">
            <v>5155.96</v>
          </cell>
          <cell r="I3">
            <v>935</v>
          </cell>
          <cell r="J3">
            <v>8246.3799999999992</v>
          </cell>
          <cell r="K3">
            <v>1177.4205255683698</v>
          </cell>
          <cell r="L3">
            <v>10384.446068060419</v>
          </cell>
          <cell r="M3">
            <v>1532.2934819621157</v>
          </cell>
          <cell r="N3">
            <v>13514.30408960722</v>
          </cell>
          <cell r="O3">
            <v>1622.4617962909876</v>
          </cell>
          <cell r="P3">
            <v>14309.557762243929</v>
          </cell>
          <cell r="Q3">
            <v>1622.4617962909876</v>
          </cell>
          <cell r="R3">
            <v>14309.557762243929</v>
          </cell>
          <cell r="S3">
            <v>1622.4617962909876</v>
          </cell>
          <cell r="T3">
            <v>14309.557762243929</v>
          </cell>
          <cell r="U3">
            <v>1622.4617962909876</v>
          </cell>
          <cell r="V3">
            <v>14309.557762243929</v>
          </cell>
          <cell r="W3">
            <v>1622.4617962909876</v>
          </cell>
          <cell r="X3">
            <v>14309.557762243929</v>
          </cell>
          <cell r="Y3">
            <v>1622.4617962909876</v>
          </cell>
          <cell r="Z3">
            <v>14309.557762243929</v>
          </cell>
          <cell r="AA3">
            <v>14485.484785276411</v>
          </cell>
          <cell r="AB3">
            <v>128127.93673113121</v>
          </cell>
          <cell r="AC3">
            <v>1.8228436851561874E-2</v>
          </cell>
          <cell r="AD3">
            <v>1770.8014979449783</v>
          </cell>
          <cell r="AE3">
            <v>129898.73822907619</v>
          </cell>
        </row>
        <row r="4">
          <cell r="A4" t="str">
            <v>BAR</v>
          </cell>
          <cell r="B4" t="str">
            <v>BARNET</v>
          </cell>
          <cell r="C4">
            <v>188</v>
          </cell>
          <cell r="D4">
            <v>1870.9199999999998</v>
          </cell>
          <cell r="E4">
            <v>278</v>
          </cell>
          <cell r="F4">
            <v>3016.22</v>
          </cell>
          <cell r="G4">
            <v>438</v>
          </cell>
          <cell r="H4">
            <v>4722.0600000000004</v>
          </cell>
          <cell r="I4">
            <v>716</v>
          </cell>
          <cell r="J4">
            <v>7608.79</v>
          </cell>
          <cell r="K4">
            <v>901.63967519460186</v>
          </cell>
          <cell r="L4">
            <v>9581.5460114859434</v>
          </cell>
          <cell r="M4">
            <v>1173.3926557057484</v>
          </cell>
          <cell r="N4">
            <v>12469.411040233719</v>
          </cell>
          <cell r="O4">
            <v>1242.4413327747027</v>
          </cell>
          <cell r="P4">
            <v>13203.177637434123</v>
          </cell>
          <cell r="Q4">
            <v>1242.4413327747027</v>
          </cell>
          <cell r="R4">
            <v>13203.177637434123</v>
          </cell>
          <cell r="S4">
            <v>1242.4413327747027</v>
          </cell>
          <cell r="T4">
            <v>13203.177637434123</v>
          </cell>
          <cell r="U4">
            <v>1242.4413327747027</v>
          </cell>
          <cell r="V4">
            <v>13203.177637434123</v>
          </cell>
          <cell r="W4">
            <v>1242.4413327747027</v>
          </cell>
          <cell r="X4">
            <v>13203.177637434123</v>
          </cell>
          <cell r="Y4">
            <v>1242.4413327747027</v>
          </cell>
          <cell r="Z4">
            <v>13203.177637434123</v>
          </cell>
          <cell r="AA4">
            <v>11149.680327548565</v>
          </cell>
          <cell r="AB4">
            <v>118488.01287632441</v>
          </cell>
          <cell r="AC4">
            <v>1.6856989314636733E-2</v>
          </cell>
          <cell r="AD4">
            <v>1637.5722269703854</v>
          </cell>
          <cell r="AE4">
            <v>120125.5851032948</v>
          </cell>
        </row>
        <row r="5">
          <cell r="A5" t="str">
            <v>BEX</v>
          </cell>
          <cell r="B5" t="str">
            <v>BEXLEY</v>
          </cell>
          <cell r="C5">
            <v>68</v>
          </cell>
          <cell r="D5">
            <v>659.96</v>
          </cell>
          <cell r="E5">
            <v>138</v>
          </cell>
          <cell r="F5">
            <v>1309.3799999999999</v>
          </cell>
          <cell r="G5">
            <v>217</v>
          </cell>
          <cell r="H5">
            <v>2164.38</v>
          </cell>
          <cell r="I5">
            <v>418</v>
          </cell>
          <cell r="J5">
            <v>3949.6400000000003</v>
          </cell>
          <cell r="K5">
            <v>526.37623495997707</v>
          </cell>
          <cell r="L5">
            <v>4973.6761546586704</v>
          </cell>
          <cell r="M5">
            <v>685.02532134776936</v>
          </cell>
          <cell r="N5">
            <v>6472.7354311196277</v>
          </cell>
          <cell r="O5">
            <v>725.33586187126502</v>
          </cell>
          <cell r="P5">
            <v>6853.625678184746</v>
          </cell>
          <cell r="Q5">
            <v>725.33586187126502</v>
          </cell>
          <cell r="R5">
            <v>6853.625678184746</v>
          </cell>
          <cell r="S5">
            <v>725.33586187126502</v>
          </cell>
          <cell r="T5">
            <v>6853.625678184746</v>
          </cell>
          <cell r="U5">
            <v>725.33586187126502</v>
          </cell>
          <cell r="V5">
            <v>6853.625678184746</v>
          </cell>
          <cell r="W5">
            <v>725.33586187126502</v>
          </cell>
          <cell r="X5">
            <v>6853.625678184746</v>
          </cell>
          <cell r="Y5">
            <v>725.33586187126502</v>
          </cell>
          <cell r="Z5">
            <v>6853.625678184746</v>
          </cell>
          <cell r="AA5">
            <v>6404.4167275353357</v>
          </cell>
          <cell r="AB5">
            <v>60651.525654886784</v>
          </cell>
          <cell r="AC5">
            <v>8.628738849287703E-3</v>
          </cell>
          <cell r="AD5">
            <v>838.2388355140539</v>
          </cell>
          <cell r="AE5">
            <v>61489.764490400841</v>
          </cell>
        </row>
        <row r="6">
          <cell r="A6" t="str">
            <v>BRE</v>
          </cell>
          <cell r="B6" t="str">
            <v>BRENT</v>
          </cell>
          <cell r="C6">
            <v>343</v>
          </cell>
          <cell r="D6">
            <v>3390.7799999999997</v>
          </cell>
          <cell r="E6">
            <v>506</v>
          </cell>
          <cell r="F6">
            <v>5131.2800000000007</v>
          </cell>
          <cell r="G6">
            <v>891</v>
          </cell>
          <cell r="H6">
            <v>9231.59</v>
          </cell>
          <cell r="I6">
            <v>1448</v>
          </cell>
          <cell r="J6">
            <v>15107.44</v>
          </cell>
          <cell r="K6">
            <v>1823.4277230192508</v>
          </cell>
          <cell r="L6">
            <v>19024.395662879801</v>
          </cell>
          <cell r="M6">
            <v>2373.0063763434691</v>
          </cell>
          <cell r="N6">
            <v>24758.322824741976</v>
          </cell>
          <cell r="O6">
            <v>2512.6467176784495</v>
          </cell>
          <cell r="P6">
            <v>26215.234481024941</v>
          </cell>
          <cell r="Q6">
            <v>2512.6467176784495</v>
          </cell>
          <cell r="R6">
            <v>26215.234481024941</v>
          </cell>
          <cell r="S6">
            <v>2512.6467176784495</v>
          </cell>
          <cell r="T6">
            <v>26215.234481024941</v>
          </cell>
          <cell r="U6">
            <v>2512.6467176784495</v>
          </cell>
          <cell r="V6">
            <v>26215.234481024941</v>
          </cell>
          <cell r="W6">
            <v>2512.6467176784495</v>
          </cell>
          <cell r="X6">
            <v>26215.234481024941</v>
          </cell>
          <cell r="Y6">
            <v>2512.6467176784495</v>
          </cell>
          <cell r="Z6">
            <v>26215.234481024941</v>
          </cell>
          <cell r="AA6">
            <v>22460.314405433419</v>
          </cell>
          <cell r="AB6">
            <v>233935.21537377138</v>
          </cell>
          <cell r="AC6">
            <v>3.3281370242819408E-2</v>
          </cell>
          <cell r="AD6">
            <v>3233.1187122386914</v>
          </cell>
          <cell r="AE6">
            <v>237168.33408601009</v>
          </cell>
        </row>
        <row r="7">
          <cell r="A7" t="str">
            <v>BRO</v>
          </cell>
          <cell r="B7" t="str">
            <v>BROMLEY</v>
          </cell>
          <cell r="C7">
            <v>157</v>
          </cell>
          <cell r="D7">
            <v>1573.18</v>
          </cell>
          <cell r="E7">
            <v>233</v>
          </cell>
          <cell r="F7">
            <v>2381.98</v>
          </cell>
          <cell r="G7">
            <v>353</v>
          </cell>
          <cell r="H7">
            <v>3275.5800000000004</v>
          </cell>
          <cell r="I7">
            <v>649</v>
          </cell>
          <cell r="J7">
            <v>6153.8</v>
          </cell>
          <cell r="K7">
            <v>817.26836480628026</v>
          </cell>
          <cell r="L7">
            <v>7749.3159681739398</v>
          </cell>
          <cell r="M7">
            <v>1063.5919463031155</v>
          </cell>
          <cell r="N7">
            <v>10084.949336148095</v>
          </cell>
          <cell r="O7">
            <v>1126.1793644843324</v>
          </cell>
          <cell r="P7">
            <v>10678.401499481797</v>
          </cell>
          <cell r="Q7">
            <v>1126.1793644843324</v>
          </cell>
          <cell r="R7">
            <v>10678.401499481797</v>
          </cell>
          <cell r="S7">
            <v>1126.1793644843324</v>
          </cell>
          <cell r="T7">
            <v>10678.401499481797</v>
          </cell>
          <cell r="U7">
            <v>1126.1793644843324</v>
          </cell>
          <cell r="V7">
            <v>10678.401499481797</v>
          </cell>
          <cell r="W7">
            <v>1126.1793644843324</v>
          </cell>
          <cell r="X7">
            <v>10678.401499481797</v>
          </cell>
          <cell r="Y7">
            <v>1126.1793644843324</v>
          </cell>
          <cell r="Z7">
            <v>10678.401499481797</v>
          </cell>
          <cell r="AA7">
            <v>10029.936498015391</v>
          </cell>
          <cell r="AB7">
            <v>95289.214301212822</v>
          </cell>
          <cell r="AC7">
            <v>1.3556555032721233E-2</v>
          </cell>
          <cell r="AD7">
            <v>1316.9515386537041</v>
          </cell>
          <cell r="AE7">
            <v>96606.165839866531</v>
          </cell>
        </row>
        <row r="8">
          <cell r="A8" t="str">
            <v>CAM</v>
          </cell>
          <cell r="B8" t="str">
            <v>CAMDEN</v>
          </cell>
          <cell r="C8">
            <v>746</v>
          </cell>
          <cell r="D8">
            <v>8226.4520000000011</v>
          </cell>
          <cell r="E8">
            <v>1025</v>
          </cell>
          <cell r="F8">
            <v>11184.16</v>
          </cell>
          <cell r="G8">
            <v>1665</v>
          </cell>
          <cell r="H8">
            <v>18324.759999999998</v>
          </cell>
          <cell r="I8">
            <v>2585</v>
          </cell>
          <cell r="J8">
            <v>29435.55</v>
          </cell>
          <cell r="K8">
            <v>3255.2214530419633</v>
          </cell>
          <cell r="L8">
            <v>37067.401873148694</v>
          </cell>
          <cell r="M8">
            <v>4236.340803071731</v>
          </cell>
          <cell r="N8">
            <v>48239.466741144344</v>
          </cell>
          <cell r="O8">
            <v>4485.629672098612</v>
          </cell>
          <cell r="P8">
            <v>51078.13404044191</v>
          </cell>
          <cell r="Q8">
            <v>4485.629672098612</v>
          </cell>
          <cell r="R8">
            <v>51078.13404044191</v>
          </cell>
          <cell r="S8">
            <v>4485.629672098612</v>
          </cell>
          <cell r="T8">
            <v>51078.13404044191</v>
          </cell>
          <cell r="U8">
            <v>4485.629672098612</v>
          </cell>
          <cell r="V8">
            <v>51078.13404044191</v>
          </cell>
          <cell r="W8">
            <v>4485.629672098612</v>
          </cell>
          <cell r="X8">
            <v>51078.13404044191</v>
          </cell>
          <cell r="Y8">
            <v>4485.629672098612</v>
          </cell>
          <cell r="Z8">
            <v>51078.13404044191</v>
          </cell>
          <cell r="AA8">
            <v>40426.340288705374</v>
          </cell>
          <cell r="AB8">
            <v>458946.59485694446</v>
          </cell>
          <cell r="AC8">
            <v>6.5293168968641555E-2</v>
          </cell>
          <cell r="AD8">
            <v>6342.9048994586838</v>
          </cell>
          <cell r="AE8">
            <v>465289.49975640315</v>
          </cell>
        </row>
        <row r="9">
          <cell r="A9" t="str">
            <v>LON</v>
          </cell>
          <cell r="B9" t="str">
            <v>CITY</v>
          </cell>
          <cell r="C9">
            <v>10</v>
          </cell>
          <cell r="D9">
            <v>102.94</v>
          </cell>
          <cell r="E9">
            <v>19</v>
          </cell>
          <cell r="F9">
            <v>169.10000000000002</v>
          </cell>
          <cell r="G9">
            <v>26</v>
          </cell>
          <cell r="H9">
            <v>305.70000000000005</v>
          </cell>
          <cell r="I9">
            <v>72</v>
          </cell>
          <cell r="J9">
            <v>891.46</v>
          </cell>
          <cell r="K9">
            <v>90.667676835211367</v>
          </cell>
          <cell r="L9">
            <v>1122.5917665488546</v>
          </cell>
          <cell r="M9">
            <v>117.99479219387415</v>
          </cell>
          <cell r="N9">
            <v>1460.9394090159869</v>
          </cell>
          <cell r="O9">
            <v>124.93823458069637</v>
          </cell>
          <cell r="P9">
            <v>1546.9088694348277</v>
          </cell>
          <cell r="Q9">
            <v>124.93823458069637</v>
          </cell>
          <cell r="R9">
            <v>1546.9088694348277</v>
          </cell>
          <cell r="S9">
            <v>124.93823458069637</v>
          </cell>
          <cell r="T9">
            <v>1546.9088694348277</v>
          </cell>
          <cell r="U9">
            <v>124.93823458069637</v>
          </cell>
          <cell r="V9">
            <v>1546.9088694348277</v>
          </cell>
          <cell r="W9">
            <v>124.93823458069637</v>
          </cell>
          <cell r="X9">
            <v>1546.9088694348277</v>
          </cell>
          <cell r="Y9">
            <v>124.93823458069637</v>
          </cell>
          <cell r="Z9">
            <v>1546.9088694348277</v>
          </cell>
          <cell r="AA9">
            <v>1085.2918765132638</v>
          </cell>
          <cell r="AB9">
            <v>13334.184392173809</v>
          </cell>
          <cell r="AC9">
            <v>1.8970206214267845E-3</v>
          </cell>
          <cell r="AD9">
            <v>184.28606826850498</v>
          </cell>
          <cell r="AE9">
            <v>13518.470460442313</v>
          </cell>
        </row>
        <row r="10">
          <cell r="A10" t="str">
            <v>CRO</v>
          </cell>
          <cell r="B10" t="str">
            <v>CROYDON</v>
          </cell>
          <cell r="C10">
            <v>261</v>
          </cell>
          <cell r="D10">
            <v>2730.56</v>
          </cell>
          <cell r="E10">
            <v>376</v>
          </cell>
          <cell r="F10">
            <v>4026.86</v>
          </cell>
          <cell r="G10">
            <v>634</v>
          </cell>
          <cell r="H10">
            <v>6676.86</v>
          </cell>
          <cell r="I10">
            <v>981</v>
          </cell>
          <cell r="J10">
            <v>10209.09</v>
          </cell>
          <cell r="K10">
            <v>1235.3470968797549</v>
          </cell>
          <cell r="L10">
            <v>12856.034345855389</v>
          </cell>
          <cell r="M10">
            <v>1607.6790436415354</v>
          </cell>
          <cell r="N10">
            <v>16730.82573664665</v>
          </cell>
          <cell r="O10">
            <v>1702.2834461619882</v>
          </cell>
          <cell r="P10">
            <v>17715.356684381135</v>
          </cell>
          <cell r="Q10">
            <v>1702.2834461619882</v>
          </cell>
          <cell r="R10">
            <v>17715.356684381135</v>
          </cell>
          <cell r="S10">
            <v>1702.2834461619882</v>
          </cell>
          <cell r="T10">
            <v>17715.356684381135</v>
          </cell>
          <cell r="U10">
            <v>1702.2834461619882</v>
          </cell>
          <cell r="V10">
            <v>17715.356684381135</v>
          </cell>
          <cell r="W10">
            <v>1702.2834461619882</v>
          </cell>
          <cell r="X10">
            <v>17715.356684381135</v>
          </cell>
          <cell r="Y10">
            <v>1702.2834461619882</v>
          </cell>
          <cell r="Z10">
            <v>17715.356684381135</v>
          </cell>
          <cell r="AA10">
            <v>15308.726817493216</v>
          </cell>
          <cell r="AB10">
            <v>159522.37018878889</v>
          </cell>
          <cell r="AC10">
            <v>2.2694843338496504E-2</v>
          </cell>
          <cell r="AD10">
            <v>2204.690556118243</v>
          </cell>
          <cell r="AE10">
            <v>161727.06074490712</v>
          </cell>
        </row>
        <row r="11">
          <cell r="A11" t="str">
            <v>EAL</v>
          </cell>
          <cell r="B11" t="str">
            <v>EALING</v>
          </cell>
          <cell r="C11">
            <v>361</v>
          </cell>
          <cell r="D11">
            <v>3366.9</v>
          </cell>
          <cell r="E11">
            <v>485</v>
          </cell>
          <cell r="F11">
            <v>4773.68</v>
          </cell>
          <cell r="G11">
            <v>798</v>
          </cell>
          <cell r="H11">
            <v>7686.0199999999995</v>
          </cell>
          <cell r="I11">
            <v>1131</v>
          </cell>
          <cell r="J11">
            <v>10697.6</v>
          </cell>
          <cell r="K11">
            <v>1424.2380902864452</v>
          </cell>
          <cell r="L11">
            <v>13471.201940449406</v>
          </cell>
          <cell r="M11">
            <v>1853.5015273787731</v>
          </cell>
          <cell r="N11">
            <v>17531.404013516505</v>
          </cell>
          <cell r="O11">
            <v>1962.571434871772</v>
          </cell>
          <cell r="P11">
            <v>18563.04525347858</v>
          </cell>
          <cell r="Q11">
            <v>1962.571434871772</v>
          </cell>
          <cell r="R11">
            <v>18563.04525347858</v>
          </cell>
          <cell r="S11">
            <v>1962.571434871772</v>
          </cell>
          <cell r="T11">
            <v>18563.04525347858</v>
          </cell>
          <cell r="U11">
            <v>1962.571434871772</v>
          </cell>
          <cell r="V11">
            <v>18563.04525347858</v>
          </cell>
          <cell r="W11">
            <v>1962.571434871772</v>
          </cell>
          <cell r="X11">
            <v>18563.04525347858</v>
          </cell>
          <cell r="Y11">
            <v>1962.571434871772</v>
          </cell>
          <cell r="Z11">
            <v>18563.04525347858</v>
          </cell>
          <cell r="AA11">
            <v>17828.16822689585</v>
          </cell>
          <cell r="AB11">
            <v>168905.07747483737</v>
          </cell>
          <cell r="AC11">
            <v>2.402969732603339E-2</v>
          </cell>
          <cell r="AD11">
            <v>2334.3649467375135</v>
          </cell>
          <cell r="AE11">
            <v>171239.44242157487</v>
          </cell>
        </row>
        <row r="12">
          <cell r="A12" t="str">
            <v>ENF</v>
          </cell>
          <cell r="B12" t="str">
            <v>ENFIELD</v>
          </cell>
          <cell r="C12">
            <v>159</v>
          </cell>
          <cell r="D12">
            <v>1483.8999999999999</v>
          </cell>
          <cell r="E12">
            <v>226</v>
          </cell>
          <cell r="F12">
            <v>2204.2199999999998</v>
          </cell>
          <cell r="G12">
            <v>333</v>
          </cell>
          <cell r="H12">
            <v>3262.7000000000003</v>
          </cell>
          <cell r="I12">
            <v>520</v>
          </cell>
          <cell r="J12">
            <v>5263.83</v>
          </cell>
          <cell r="K12">
            <v>654.82211047652652</v>
          </cell>
          <cell r="L12">
            <v>6628.6005188262588</v>
          </cell>
          <cell r="M12">
            <v>852.1846102890911</v>
          </cell>
          <cell r="N12">
            <v>8626.4517638038978</v>
          </cell>
          <cell r="O12">
            <v>902.33169419391834</v>
          </cell>
          <cell r="P12">
            <v>9134.0781574014873</v>
          </cell>
          <cell r="Q12">
            <v>902.33169419391834</v>
          </cell>
          <cell r="R12">
            <v>9134.0781574014873</v>
          </cell>
          <cell r="S12">
            <v>902.33169419391834</v>
          </cell>
          <cell r="T12">
            <v>9134.0781574014873</v>
          </cell>
          <cell r="U12">
            <v>902.33169419391834</v>
          </cell>
          <cell r="V12">
            <v>9134.0781574014873</v>
          </cell>
          <cell r="W12">
            <v>902.33169419391834</v>
          </cell>
          <cell r="X12">
            <v>9134.0781574014873</v>
          </cell>
          <cell r="Y12">
            <v>902.33169419391834</v>
          </cell>
          <cell r="Z12">
            <v>9134.0781574014873</v>
          </cell>
          <cell r="AA12">
            <v>8158.9968859291275</v>
          </cell>
          <cell r="AB12">
            <v>82274.171227039056</v>
          </cell>
          <cell r="AC12">
            <v>1.1704937837825041E-2</v>
          </cell>
          <cell r="AD12">
            <v>1137.0761862555137</v>
          </cell>
          <cell r="AE12">
            <v>83411.247413294564</v>
          </cell>
        </row>
        <row r="13">
          <cell r="A13" t="str">
            <v>GRE</v>
          </cell>
          <cell r="B13" t="str">
            <v>GREENWICH</v>
          </cell>
          <cell r="C13">
            <v>399</v>
          </cell>
          <cell r="D13">
            <v>3752.78</v>
          </cell>
          <cell r="E13">
            <v>746</v>
          </cell>
          <cell r="F13">
            <v>6826.8799999999992</v>
          </cell>
          <cell r="G13">
            <v>1162</v>
          </cell>
          <cell r="H13">
            <v>11178.460999999999</v>
          </cell>
          <cell r="I13">
            <v>1896</v>
          </cell>
          <cell r="J13">
            <v>18105.581999999999</v>
          </cell>
          <cell r="K13">
            <v>2387.5821566605659</v>
          </cell>
          <cell r="L13">
            <v>22799.875801241938</v>
          </cell>
          <cell r="M13">
            <v>3107.1961944386858</v>
          </cell>
          <cell r="N13">
            <v>29671.727578321505</v>
          </cell>
          <cell r="O13">
            <v>3290.0401772916712</v>
          </cell>
          <cell r="P13">
            <v>31417.770154667134</v>
          </cell>
          <cell r="Q13">
            <v>3290.0401772916712</v>
          </cell>
          <cell r="R13">
            <v>31417.770154667134</v>
          </cell>
          <cell r="S13">
            <v>3290.0401772916712</v>
          </cell>
          <cell r="T13">
            <v>31417.770154667134</v>
          </cell>
          <cell r="U13">
            <v>3290.0401772916712</v>
          </cell>
          <cell r="V13">
            <v>31417.770154667134</v>
          </cell>
          <cell r="W13">
            <v>3290.0401772916712</v>
          </cell>
          <cell r="X13">
            <v>31417.770154667134</v>
          </cell>
          <cell r="Y13">
            <v>3290.0401772916712</v>
          </cell>
          <cell r="Z13">
            <v>31417.770154667134</v>
          </cell>
          <cell r="AA13">
            <v>29438.019414849274</v>
          </cell>
          <cell r="AB13">
            <v>280841.92730756628</v>
          </cell>
          <cell r="AC13">
            <v>3.9954669276689177E-2</v>
          </cell>
          <cell r="AD13">
            <v>3881.3963468839702</v>
          </cell>
          <cell r="AE13">
            <v>284723.32365445024</v>
          </cell>
        </row>
        <row r="14">
          <cell r="A14" t="str">
            <v>HAC</v>
          </cell>
          <cell r="B14" t="str">
            <v>HACKNEY</v>
          </cell>
          <cell r="C14">
            <v>835</v>
          </cell>
          <cell r="D14">
            <v>8398.6200000000008</v>
          </cell>
          <cell r="E14">
            <v>1161</v>
          </cell>
          <cell r="F14">
            <v>11810.9</v>
          </cell>
          <cell r="G14">
            <v>2087</v>
          </cell>
          <cell r="H14">
            <v>20312.02</v>
          </cell>
          <cell r="I14">
            <v>2948</v>
          </cell>
          <cell r="J14">
            <v>30418.53</v>
          </cell>
          <cell r="K14">
            <v>3712.3376570861546</v>
          </cell>
          <cell r="L14">
            <v>38305.242331141417</v>
          </cell>
          <cell r="M14">
            <v>4831.2312137158478</v>
          </cell>
          <cell r="N14">
            <v>49850.390641571204</v>
          </cell>
          <cell r="O14">
            <v>5115.5266047762907</v>
          </cell>
          <cell r="P14">
            <v>52783.853288054859</v>
          </cell>
          <cell r="Q14">
            <v>5115.5266047762907</v>
          </cell>
          <cell r="R14">
            <v>52783.853288054859</v>
          </cell>
          <cell r="S14">
            <v>5115.5266047762907</v>
          </cell>
          <cell r="T14">
            <v>52783.853288054859</v>
          </cell>
          <cell r="U14">
            <v>5115.5266047762907</v>
          </cell>
          <cell r="V14">
            <v>52783.853288054859</v>
          </cell>
          <cell r="W14">
            <v>5115.5266047762907</v>
          </cell>
          <cell r="X14">
            <v>52783.853288054859</v>
          </cell>
          <cell r="Y14">
            <v>5115.5266047762907</v>
          </cell>
          <cell r="Z14">
            <v>52783.853288054859</v>
          </cell>
          <cell r="AA14">
            <v>46267.728499459758</v>
          </cell>
          <cell r="AB14">
            <v>475798.82270104188</v>
          </cell>
          <cell r="AC14">
            <v>6.7690692716400644E-2</v>
          </cell>
          <cell r="AD14">
            <v>6575.812343934741</v>
          </cell>
          <cell r="AE14">
            <v>482374.6350449766</v>
          </cell>
        </row>
        <row r="15">
          <cell r="A15" t="str">
            <v>HAM</v>
          </cell>
          <cell r="B15" t="str">
            <v>HAM'SMTH&amp;FULHAM</v>
          </cell>
          <cell r="C15">
            <v>348</v>
          </cell>
          <cell r="D15">
            <v>3279.9</v>
          </cell>
          <cell r="E15">
            <v>597</v>
          </cell>
          <cell r="F15">
            <v>5555.46</v>
          </cell>
          <cell r="G15">
            <v>993</v>
          </cell>
          <cell r="H15">
            <v>9461.64</v>
          </cell>
          <cell r="I15">
            <v>1595</v>
          </cell>
          <cell r="J15">
            <v>15447.88</v>
          </cell>
          <cell r="K15">
            <v>2008.5408965578074</v>
          </cell>
          <cell r="L15">
            <v>19453.102661515622</v>
          </cell>
          <cell r="M15">
            <v>2613.912410405962</v>
          </cell>
          <cell r="N15">
            <v>25316.24153383201</v>
          </cell>
          <cell r="O15">
            <v>2767.7289466140378</v>
          </cell>
          <cell r="P15">
            <v>26805.984100200665</v>
          </cell>
          <cell r="Q15">
            <v>2767.7289466140378</v>
          </cell>
          <cell r="R15">
            <v>26805.984100200665</v>
          </cell>
          <cell r="S15">
            <v>2767.7289466140378</v>
          </cell>
          <cell r="T15">
            <v>26805.984100200665</v>
          </cell>
          <cell r="U15">
            <v>2767.7289466140378</v>
          </cell>
          <cell r="V15">
            <v>26805.984100200665</v>
          </cell>
          <cell r="W15">
            <v>2767.7289466140378</v>
          </cell>
          <cell r="X15">
            <v>26805.984100200665</v>
          </cell>
          <cell r="Y15">
            <v>2767.7289466140378</v>
          </cell>
          <cell r="Z15">
            <v>26805.984100200665</v>
          </cell>
          <cell r="AA15">
            <v>24761.826986648</v>
          </cell>
          <cell r="AB15">
            <v>239350.12879655167</v>
          </cell>
          <cell r="AC15">
            <v>3.405173625277829E-2</v>
          </cell>
          <cell r="AD15">
            <v>3307.9559182761468</v>
          </cell>
          <cell r="AE15">
            <v>242658.08471482783</v>
          </cell>
        </row>
        <row r="16">
          <cell r="A16" t="str">
            <v>HAY</v>
          </cell>
          <cell r="B16" t="str">
            <v>HARINGEY</v>
          </cell>
          <cell r="C16">
            <v>730</v>
          </cell>
          <cell r="D16">
            <v>6914.88</v>
          </cell>
          <cell r="E16">
            <v>1113</v>
          </cell>
          <cell r="F16">
            <v>10651.460000000001</v>
          </cell>
          <cell r="G16">
            <v>1768</v>
          </cell>
          <cell r="H16">
            <v>17197.02</v>
          </cell>
          <cell r="I16">
            <v>2539</v>
          </cell>
          <cell r="J16">
            <v>25186.063999999998</v>
          </cell>
          <cell r="K16">
            <v>3197.2948817305787</v>
          </cell>
          <cell r="L16">
            <v>31716.137659763204</v>
          </cell>
          <cell r="M16">
            <v>4160.955241392312</v>
          </cell>
          <cell r="N16">
            <v>41275.338720300206</v>
          </cell>
          <cell r="O16">
            <v>4405.8080222276121</v>
          </cell>
          <cell r="P16">
            <v>43704.19961383933</v>
          </cell>
          <cell r="Q16">
            <v>4405.8080222276121</v>
          </cell>
          <cell r="R16">
            <v>43704.19961383933</v>
          </cell>
          <cell r="S16">
            <v>4405.8080222276121</v>
          </cell>
          <cell r="T16">
            <v>43704.19961383933</v>
          </cell>
          <cell r="U16">
            <v>4405.8080222276121</v>
          </cell>
          <cell r="V16">
            <v>43704.19961383933</v>
          </cell>
          <cell r="W16">
            <v>4405.8080222276121</v>
          </cell>
          <cell r="X16">
            <v>43704.19961383933</v>
          </cell>
          <cell r="Y16">
            <v>4405.8080222276121</v>
          </cell>
          <cell r="Z16">
            <v>43704.19961383933</v>
          </cell>
          <cell r="AA16">
            <v>39943.098256488563</v>
          </cell>
          <cell r="AB16">
            <v>395166.09806309937</v>
          </cell>
          <cell r="AC16">
            <v>5.621927932498378E-2</v>
          </cell>
          <cell r="AD16">
            <v>5461.4218900255491</v>
          </cell>
          <cell r="AE16">
            <v>400627.51995312492</v>
          </cell>
        </row>
        <row r="17">
          <cell r="A17" t="str">
            <v>HAR</v>
          </cell>
          <cell r="B17" t="str">
            <v>HARROW</v>
          </cell>
          <cell r="C17">
            <v>111</v>
          </cell>
          <cell r="D17">
            <v>1256.78</v>
          </cell>
          <cell r="E17">
            <v>187</v>
          </cell>
          <cell r="F17">
            <v>2315.7999999999997</v>
          </cell>
          <cell r="G17">
            <v>278</v>
          </cell>
          <cell r="H17">
            <v>3216.48</v>
          </cell>
          <cell r="I17">
            <v>501</v>
          </cell>
          <cell r="J17">
            <v>5639.44</v>
          </cell>
          <cell r="K17">
            <v>630.89591797834578</v>
          </cell>
          <cell r="L17">
            <v>7101.5961590495053</v>
          </cell>
          <cell r="M17">
            <v>821.04709568237433</v>
          </cell>
          <cell r="N17">
            <v>9242.0076512475225</v>
          </cell>
          <cell r="O17">
            <v>869.36188229067898</v>
          </cell>
          <cell r="P17">
            <v>9785.8566336633667</v>
          </cell>
          <cell r="Q17">
            <v>869.36188229067898</v>
          </cell>
          <cell r="R17">
            <v>9785.8566336633667</v>
          </cell>
          <cell r="S17">
            <v>869.36188229067898</v>
          </cell>
          <cell r="T17">
            <v>9785.8566336633667</v>
          </cell>
          <cell r="U17">
            <v>869.36188229067898</v>
          </cell>
          <cell r="V17">
            <v>9785.8566336633667</v>
          </cell>
          <cell r="W17">
            <v>869.36188229067898</v>
          </cell>
          <cell r="X17">
            <v>9785.8566336633667</v>
          </cell>
          <cell r="Y17">
            <v>869.36188229067898</v>
          </cell>
          <cell r="Z17">
            <v>9785.8566336633667</v>
          </cell>
          <cell r="AA17">
            <v>7745.114307404795</v>
          </cell>
          <cell r="AB17">
            <v>87487.243612277234</v>
          </cell>
          <cell r="AC17">
            <v>1.2446588434886802E-2</v>
          </cell>
          <cell r="AD17">
            <v>1209.1238335070784</v>
          </cell>
          <cell r="AE17">
            <v>88696.367445784315</v>
          </cell>
        </row>
        <row r="18">
          <cell r="A18" t="str">
            <v>HAV</v>
          </cell>
          <cell r="B18" t="str">
            <v>HAVERING</v>
          </cell>
          <cell r="C18">
            <v>385</v>
          </cell>
          <cell r="D18">
            <v>3530.12</v>
          </cell>
          <cell r="E18">
            <v>482</v>
          </cell>
          <cell r="F18">
            <v>4450.4799999999996</v>
          </cell>
          <cell r="G18">
            <v>950</v>
          </cell>
          <cell r="H18">
            <v>8596.67</v>
          </cell>
          <cell r="I18">
            <v>1575</v>
          </cell>
          <cell r="J18">
            <v>14064.76</v>
          </cell>
          <cell r="K18">
            <v>1983.3554307702484</v>
          </cell>
          <cell r="L18">
            <v>17711.376589511212</v>
          </cell>
          <cell r="M18">
            <v>2581.1360792409969</v>
          </cell>
          <cell r="N18">
            <v>23049.561575787684</v>
          </cell>
          <cell r="O18">
            <v>2733.0238814527329</v>
          </cell>
          <cell r="P18">
            <v>24405.920613905484</v>
          </cell>
          <cell r="Q18">
            <v>2733.0238814527329</v>
          </cell>
          <cell r="R18">
            <v>24405.920613905484</v>
          </cell>
          <cell r="S18">
            <v>2733.0238814527329</v>
          </cell>
          <cell r="T18">
            <v>24405.920613905484</v>
          </cell>
          <cell r="U18">
            <v>2733.0238814527329</v>
          </cell>
          <cell r="V18">
            <v>24405.920613905484</v>
          </cell>
          <cell r="W18">
            <v>2733.0238814527329</v>
          </cell>
          <cell r="X18">
            <v>24405.920613905484</v>
          </cell>
          <cell r="Y18">
            <v>2733.0238814527329</v>
          </cell>
          <cell r="Z18">
            <v>24405.920613905484</v>
          </cell>
          <cell r="AA18">
            <v>24354.634798727642</v>
          </cell>
          <cell r="AB18">
            <v>217838.49184873176</v>
          </cell>
          <cell r="AC18">
            <v>3.0991330179902021E-2</v>
          </cell>
          <cell r="AD18">
            <v>3010.652770326582</v>
          </cell>
          <cell r="AE18">
            <v>220849.14461905835</v>
          </cell>
        </row>
        <row r="19">
          <cell r="A19" t="str">
            <v>HIL</v>
          </cell>
          <cell r="B19" t="str">
            <v>HILLINGDON</v>
          </cell>
          <cell r="C19">
            <v>219</v>
          </cell>
          <cell r="D19">
            <v>2432.88</v>
          </cell>
          <cell r="E19">
            <v>282</v>
          </cell>
          <cell r="F19">
            <v>3355.3</v>
          </cell>
          <cell r="G19">
            <v>501</v>
          </cell>
          <cell r="H19">
            <v>5505.6</v>
          </cell>
          <cell r="I19">
            <v>521</v>
          </cell>
          <cell r="J19">
            <v>6070.9800000000005</v>
          </cell>
          <cell r="K19">
            <v>656.08138376590443</v>
          </cell>
          <cell r="L19">
            <v>7645.0229543476607</v>
          </cell>
          <cell r="M19">
            <v>853.82342684733931</v>
          </cell>
          <cell r="N19">
            <v>9949.2225487939759</v>
          </cell>
          <cell r="O19">
            <v>904.06694745198354</v>
          </cell>
          <cell r="P19">
            <v>10534.687824648836</v>
          </cell>
          <cell r="Q19">
            <v>904.06694745198354</v>
          </cell>
          <cell r="R19">
            <v>10534.687824648836</v>
          </cell>
          <cell r="S19">
            <v>904.06694745198354</v>
          </cell>
          <cell r="T19">
            <v>10534.687824648836</v>
          </cell>
          <cell r="U19">
            <v>904.06694745198354</v>
          </cell>
          <cell r="V19">
            <v>10534.687824648836</v>
          </cell>
          <cell r="W19">
            <v>904.06694745198354</v>
          </cell>
          <cell r="X19">
            <v>10534.687824648836</v>
          </cell>
          <cell r="Y19">
            <v>904.06694745198354</v>
          </cell>
          <cell r="Z19">
            <v>10534.687824648836</v>
          </cell>
          <cell r="AA19">
            <v>8457.3064953251451</v>
          </cell>
          <cell r="AB19">
            <v>98167.132451034646</v>
          </cell>
          <cell r="AC19">
            <v>1.3965989154555842E-2</v>
          </cell>
          <cell r="AD19">
            <v>1356.7260164193272</v>
          </cell>
          <cell r="AE19">
            <v>99523.858467453974</v>
          </cell>
        </row>
        <row r="20">
          <cell r="A20" t="str">
            <v>HOU</v>
          </cell>
          <cell r="B20" t="str">
            <v>HOUNSLOW</v>
          </cell>
          <cell r="C20">
            <v>412</v>
          </cell>
          <cell r="D20">
            <v>3923.16</v>
          </cell>
          <cell r="E20">
            <v>380</v>
          </cell>
          <cell r="F20">
            <v>3735.16</v>
          </cell>
          <cell r="G20">
            <v>537</v>
          </cell>
          <cell r="H20">
            <v>4808.3599999999997</v>
          </cell>
          <cell r="I20">
            <v>918</v>
          </cell>
          <cell r="J20">
            <v>8455.01</v>
          </cell>
          <cell r="K20">
            <v>1156.0128796489448</v>
          </cell>
          <cell r="L20">
            <v>10647.168254423341</v>
          </cell>
          <cell r="M20">
            <v>1504.4336004718955</v>
          </cell>
          <cell r="N20">
            <v>13856.210388154557</v>
          </cell>
          <cell r="O20">
            <v>1592.9624909038787</v>
          </cell>
          <cell r="P20">
            <v>14671.58364947408</v>
          </cell>
          <cell r="Q20">
            <v>1592.9624909038787</v>
          </cell>
          <cell r="R20">
            <v>14671.58364947408</v>
          </cell>
          <cell r="S20">
            <v>1592.9624909038787</v>
          </cell>
          <cell r="T20">
            <v>14671.58364947408</v>
          </cell>
          <cell r="U20">
            <v>1592.9624909038787</v>
          </cell>
          <cell r="V20">
            <v>14671.58364947408</v>
          </cell>
          <cell r="W20">
            <v>1592.9624909038787</v>
          </cell>
          <cell r="X20">
            <v>14671.58364947408</v>
          </cell>
          <cell r="Y20">
            <v>1592.9624909038787</v>
          </cell>
          <cell r="Z20">
            <v>14671.58364947408</v>
          </cell>
          <cell r="AA20">
            <v>14465.221425544114</v>
          </cell>
          <cell r="AB20">
            <v>133454.57053942239</v>
          </cell>
          <cell r="AC20">
            <v>1.898624354448928E-2</v>
          </cell>
          <cell r="AD20">
            <v>1844.4186291294111</v>
          </cell>
          <cell r="AE20">
            <v>135298.98916855181</v>
          </cell>
        </row>
        <row r="21">
          <cell r="A21" t="str">
            <v>ISL</v>
          </cell>
          <cell r="B21" t="str">
            <v>ISLINGTON</v>
          </cell>
          <cell r="C21">
            <v>596</v>
          </cell>
          <cell r="D21">
            <v>5687.0079999999998</v>
          </cell>
          <cell r="E21">
            <v>983</v>
          </cell>
          <cell r="F21">
            <v>9630.2900000000009</v>
          </cell>
          <cell r="G21">
            <v>1478</v>
          </cell>
          <cell r="H21">
            <v>14481.93</v>
          </cell>
          <cell r="I21">
            <v>2280</v>
          </cell>
          <cell r="J21">
            <v>22899.360000000001</v>
          </cell>
          <cell r="K21">
            <v>2871.1430997816933</v>
          </cell>
          <cell r="L21">
            <v>28836.552391849524</v>
          </cell>
          <cell r="M21">
            <v>3736.5017528060148</v>
          </cell>
          <cell r="N21">
            <v>37527.850341287696</v>
          </cell>
          <cell r="O21">
            <v>3956.3774283887183</v>
          </cell>
          <cell r="P21">
            <v>39736.189047608546</v>
          </cell>
          <cell r="Q21">
            <v>3956.3774283887183</v>
          </cell>
          <cell r="R21">
            <v>39736.189047608546</v>
          </cell>
          <cell r="S21">
            <v>3956.3774283887183</v>
          </cell>
          <cell r="T21">
            <v>39736.189047608546</v>
          </cell>
          <cell r="U21">
            <v>3956.3774283887183</v>
          </cell>
          <cell r="V21">
            <v>39736.189047608546</v>
          </cell>
          <cell r="W21">
            <v>3956.3774283887183</v>
          </cell>
          <cell r="X21">
            <v>39736.189047608546</v>
          </cell>
          <cell r="Y21">
            <v>3956.3774283887183</v>
          </cell>
          <cell r="Z21">
            <v>39736.189047608546</v>
          </cell>
          <cell r="AA21">
            <v>35682.90942292002</v>
          </cell>
          <cell r="AB21">
            <v>357480.1250187885</v>
          </cell>
          <cell r="AC21">
            <v>5.0857791445338758E-2</v>
          </cell>
          <cell r="AD21">
            <v>4940.5801499574336</v>
          </cell>
          <cell r="AE21">
            <v>362420.70516874595</v>
          </cell>
        </row>
        <row r="22">
          <cell r="A22" t="str">
            <v>KEN</v>
          </cell>
          <cell r="B22" t="str">
            <v>KEN&amp;CHELSEA</v>
          </cell>
          <cell r="C22">
            <v>508</v>
          </cell>
          <cell r="D22">
            <v>4856.3599999999997</v>
          </cell>
          <cell r="E22">
            <v>805</v>
          </cell>
          <cell r="F22">
            <v>7742.9</v>
          </cell>
          <cell r="G22">
            <v>1183</v>
          </cell>
          <cell r="H22">
            <v>11075.18</v>
          </cell>
          <cell r="I22">
            <v>2089</v>
          </cell>
          <cell r="J22">
            <v>20016.439999999999</v>
          </cell>
          <cell r="K22">
            <v>2630.6219015105075</v>
          </cell>
          <cell r="L22">
            <v>25206.168240436084</v>
          </cell>
          <cell r="M22">
            <v>3423.4877901805989</v>
          </cell>
          <cell r="N22">
            <v>32803.273309182645</v>
          </cell>
          <cell r="O22">
            <v>3624.9440560982603</v>
          </cell>
          <cell r="P22">
            <v>34733.592724867143</v>
          </cell>
          <cell r="Q22">
            <v>3624.9440560982603</v>
          </cell>
          <cell r="R22">
            <v>34733.592724867143</v>
          </cell>
          <cell r="S22">
            <v>3624.9440560982603</v>
          </cell>
          <cell r="T22">
            <v>34733.592724867143</v>
          </cell>
          <cell r="U22">
            <v>3624.9440560982603</v>
          </cell>
          <cell r="V22">
            <v>34733.592724867143</v>
          </cell>
          <cell r="W22">
            <v>3624.9440560982603</v>
          </cell>
          <cell r="X22">
            <v>34733.592724867143</v>
          </cell>
          <cell r="Y22">
            <v>3624.9440560982603</v>
          </cell>
          <cell r="Z22">
            <v>34733.592724867143</v>
          </cell>
          <cell r="AA22">
            <v>32388.774028280677</v>
          </cell>
          <cell r="AB22">
            <v>310101.87789882161</v>
          </cell>
          <cell r="AC22">
            <v>4.4117408295516497E-2</v>
          </cell>
          <cell r="AD22">
            <v>4285.7856288679504</v>
          </cell>
          <cell r="AE22">
            <v>314387.66352768958</v>
          </cell>
        </row>
        <row r="23">
          <cell r="A23" t="str">
            <v>KIN</v>
          </cell>
          <cell r="B23" t="str">
            <v>KINGSTON-O-TH</v>
          </cell>
          <cell r="C23">
            <v>332</v>
          </cell>
          <cell r="D23">
            <v>2946.64</v>
          </cell>
          <cell r="E23">
            <v>452</v>
          </cell>
          <cell r="F23">
            <v>4062.2999999999997</v>
          </cell>
          <cell r="G23">
            <v>769</v>
          </cell>
          <cell r="H23">
            <v>6899.76</v>
          </cell>
          <cell r="I23">
            <v>1656</v>
          </cell>
          <cell r="J23">
            <v>14741.800000000001</v>
          </cell>
          <cell r="K23">
            <v>2085.3565672098612</v>
          </cell>
          <cell r="L23">
            <v>18563.954977351656</v>
          </cell>
          <cell r="M23">
            <v>2713.8802204591052</v>
          </cell>
          <cell r="N23">
            <v>24159.105938384087</v>
          </cell>
          <cell r="O23">
            <v>2873.5793953560164</v>
          </cell>
          <cell r="P23">
            <v>25580.756479745975</v>
          </cell>
          <cell r="Q23">
            <v>2873.5793953560164</v>
          </cell>
          <cell r="R23">
            <v>25580.756479745975</v>
          </cell>
          <cell r="S23">
            <v>2873.5793953560164</v>
          </cell>
          <cell r="T23">
            <v>25580.756479745975</v>
          </cell>
          <cell r="U23">
            <v>2873.5793953560164</v>
          </cell>
          <cell r="V23">
            <v>25580.756479745975</v>
          </cell>
          <cell r="W23">
            <v>2873.5793953560164</v>
          </cell>
          <cell r="X23">
            <v>25580.756479745975</v>
          </cell>
          <cell r="Y23">
            <v>2873.5793953560164</v>
          </cell>
          <cell r="Z23">
            <v>25580.756479745975</v>
          </cell>
          <cell r="AA23">
            <v>25249.713159805066</v>
          </cell>
          <cell r="AB23">
            <v>224858.09979421156</v>
          </cell>
          <cell r="AC23">
            <v>3.1989992012921381E-2</v>
          </cell>
          <cell r="AD23">
            <v>3107.6677740952478</v>
          </cell>
          <cell r="AE23">
            <v>227965.76756830682</v>
          </cell>
        </row>
        <row r="24">
          <cell r="A24" t="str">
            <v>LAM</v>
          </cell>
          <cell r="B24" t="str">
            <v>LAMBETH</v>
          </cell>
          <cell r="C24">
            <v>361</v>
          </cell>
          <cell r="D24">
            <v>3382.444</v>
          </cell>
          <cell r="E24">
            <v>559</v>
          </cell>
          <cell r="F24">
            <v>5525.96</v>
          </cell>
          <cell r="G24">
            <v>975</v>
          </cell>
          <cell r="H24">
            <v>10087.458000000001</v>
          </cell>
          <cell r="I24">
            <v>1527</v>
          </cell>
          <cell r="J24">
            <v>15287.66</v>
          </cell>
          <cell r="K24">
            <v>1922.9103128801078</v>
          </cell>
          <cell r="L24">
            <v>19251.341895091493</v>
          </cell>
          <cell r="M24">
            <v>2502.472884445081</v>
          </cell>
          <cell r="N24">
            <v>25053.670344869475</v>
          </cell>
          <cell r="O24">
            <v>2649.7317250656024</v>
          </cell>
          <cell r="P24">
            <v>26527.961823193455</v>
          </cell>
          <cell r="Q24">
            <v>2649.7317250656024</v>
          </cell>
          <cell r="R24">
            <v>26527.961823193455</v>
          </cell>
          <cell r="S24">
            <v>2649.7317250656024</v>
          </cell>
          <cell r="T24">
            <v>26527.961823193455</v>
          </cell>
          <cell r="U24">
            <v>2649.7317250656024</v>
          </cell>
          <cell r="V24">
            <v>26527.961823193455</v>
          </cell>
          <cell r="W24">
            <v>2649.7317250656024</v>
          </cell>
          <cell r="X24">
            <v>26527.961823193455</v>
          </cell>
          <cell r="Y24">
            <v>2649.7317250656024</v>
          </cell>
          <cell r="Z24">
            <v>26527.961823193455</v>
          </cell>
          <cell r="AA24">
            <v>23745.7735477188</v>
          </cell>
          <cell r="AB24">
            <v>237756.30517912164</v>
          </cell>
          <cell r="AC24">
            <v>3.3824987005860993E-2</v>
          </cell>
          <cell r="AD24">
            <v>3285.9283626843662</v>
          </cell>
          <cell r="AE24">
            <v>241042.233541806</v>
          </cell>
        </row>
        <row r="25">
          <cell r="A25" t="str">
            <v>LEW</v>
          </cell>
          <cell r="B25" t="str">
            <v>LEWISHAM</v>
          </cell>
          <cell r="C25">
            <v>648</v>
          </cell>
          <cell r="D25">
            <v>6174.4</v>
          </cell>
          <cell r="E25">
            <v>1079</v>
          </cell>
          <cell r="F25">
            <v>10435.08</v>
          </cell>
          <cell r="G25">
            <v>1593</v>
          </cell>
          <cell r="H25">
            <v>15144.72</v>
          </cell>
          <cell r="I25">
            <v>2399</v>
          </cell>
          <cell r="J25">
            <v>23393.67</v>
          </cell>
          <cell r="K25">
            <v>3020.9966212176678</v>
          </cell>
          <cell r="L25">
            <v>29459.023771521926</v>
          </cell>
          <cell r="M25">
            <v>3931.5209232375569</v>
          </cell>
          <cell r="N25">
            <v>38337.933754195386</v>
          </cell>
          <cell r="O25">
            <v>4162.872566098481</v>
          </cell>
          <cell r="P25">
            <v>40593.942085602765</v>
          </cell>
          <cell r="Q25">
            <v>4162.872566098481</v>
          </cell>
          <cell r="R25">
            <v>40593.942085602765</v>
          </cell>
          <cell r="S25">
            <v>4162.872566098481</v>
          </cell>
          <cell r="T25">
            <v>40593.942085602765</v>
          </cell>
          <cell r="U25">
            <v>4162.872566098481</v>
          </cell>
          <cell r="V25">
            <v>40593.942085602765</v>
          </cell>
          <cell r="W25">
            <v>4162.872566098481</v>
          </cell>
          <cell r="X25">
            <v>40593.942085602765</v>
          </cell>
          <cell r="Y25">
            <v>4162.872566098481</v>
          </cell>
          <cell r="Z25">
            <v>40593.942085602765</v>
          </cell>
          <cell r="AA25">
            <v>37648.752941046107</v>
          </cell>
          <cell r="AB25">
            <v>366508.48003933392</v>
          </cell>
          <cell r="AC25">
            <v>5.2142232634076857E-2</v>
          </cell>
          <cell r="AD25">
            <v>5065.3571892373966</v>
          </cell>
          <cell r="AE25">
            <v>371573.8372285713</v>
          </cell>
        </row>
        <row r="26">
          <cell r="A26" t="str">
            <v>MER</v>
          </cell>
          <cell r="B26" t="str">
            <v>MERTON</v>
          </cell>
          <cell r="C26">
            <v>396</v>
          </cell>
          <cell r="D26">
            <v>3895.38</v>
          </cell>
          <cell r="E26">
            <v>469</v>
          </cell>
          <cell r="F26">
            <v>4461.68</v>
          </cell>
          <cell r="G26">
            <v>691</v>
          </cell>
          <cell r="H26">
            <v>6495.28</v>
          </cell>
          <cell r="I26">
            <v>1296</v>
          </cell>
          <cell r="J26">
            <v>11898.5</v>
          </cell>
          <cell r="K26">
            <v>1632.0181830338047</v>
          </cell>
          <cell r="L26">
            <v>14983.463233663366</v>
          </cell>
          <cell r="M26">
            <v>2123.906259489735</v>
          </cell>
          <cell r="N26">
            <v>19499.458818316827</v>
          </cell>
          <cell r="O26">
            <v>2248.888222452535</v>
          </cell>
          <cell r="P26">
            <v>20646.910891089108</v>
          </cell>
          <cell r="Q26">
            <v>2248.888222452535</v>
          </cell>
          <cell r="R26">
            <v>20646.910891089108</v>
          </cell>
          <cell r="S26">
            <v>2248.888222452535</v>
          </cell>
          <cell r="T26">
            <v>20646.910891089108</v>
          </cell>
          <cell r="U26">
            <v>2248.888222452535</v>
          </cell>
          <cell r="V26">
            <v>20646.910891089108</v>
          </cell>
          <cell r="W26">
            <v>2248.888222452535</v>
          </cell>
          <cell r="X26">
            <v>20646.910891089108</v>
          </cell>
          <cell r="Y26">
            <v>2248.888222452535</v>
          </cell>
          <cell r="Z26">
            <v>20646.910891089108</v>
          </cell>
          <cell r="AA26">
            <v>20101.253777238751</v>
          </cell>
          <cell r="AB26">
            <v>185115.22739851486</v>
          </cell>
          <cell r="AC26">
            <v>2.633587427523507E-2</v>
          </cell>
          <cell r="AD26">
            <v>2558.3985064677108</v>
          </cell>
          <cell r="AE26">
            <v>187673.62590498256</v>
          </cell>
        </row>
        <row r="27">
          <cell r="A27" t="str">
            <v>NEW</v>
          </cell>
          <cell r="B27" t="str">
            <v>NEWHAM</v>
          </cell>
          <cell r="C27">
            <v>504</v>
          </cell>
          <cell r="D27">
            <v>4972.1939999999995</v>
          </cell>
          <cell r="E27">
            <v>566</v>
          </cell>
          <cell r="F27">
            <v>5513.0599999999995</v>
          </cell>
          <cell r="G27">
            <v>834</v>
          </cell>
          <cell r="H27">
            <v>8284.49</v>
          </cell>
          <cell r="I27">
            <v>1319</v>
          </cell>
          <cell r="J27">
            <v>13321.26</v>
          </cell>
          <cell r="K27">
            <v>1660.9814686894972</v>
          </cell>
          <cell r="L27">
            <v>16775.106898858718</v>
          </cell>
          <cell r="M27">
            <v>2161.5990403294445</v>
          </cell>
          <cell r="N27">
            <v>21831.101464730113</v>
          </cell>
          <cell r="O27">
            <v>2288.799047388035</v>
          </cell>
          <cell r="P27">
            <v>23115.759816533991</v>
          </cell>
          <cell r="Q27">
            <v>2288.799047388035</v>
          </cell>
          <cell r="R27">
            <v>23115.759816533991</v>
          </cell>
          <cell r="S27">
            <v>2288.799047388035</v>
          </cell>
          <cell r="T27">
            <v>23115.759816533991</v>
          </cell>
          <cell r="U27">
            <v>2288.799047388035</v>
          </cell>
          <cell r="V27">
            <v>23115.759816533991</v>
          </cell>
          <cell r="W27">
            <v>2288.799047388035</v>
          </cell>
          <cell r="X27">
            <v>23115.759816533991</v>
          </cell>
          <cell r="Y27">
            <v>2288.799047388035</v>
          </cell>
          <cell r="Z27">
            <v>23115.759816533991</v>
          </cell>
          <cell r="AA27">
            <v>20778.37479334715</v>
          </cell>
          <cell r="AB27">
            <v>209391.77126279281</v>
          </cell>
          <cell r="AC27">
            <v>2.9789636648173076E-2</v>
          </cell>
          <cell r="AD27">
            <v>2893.9142521867734</v>
          </cell>
          <cell r="AE27">
            <v>212285.68551497959</v>
          </cell>
        </row>
        <row r="28">
          <cell r="A28" t="str">
            <v>RED</v>
          </cell>
          <cell r="B28" t="str">
            <v>REDBRIDGE</v>
          </cell>
          <cell r="C28">
            <v>379</v>
          </cell>
          <cell r="D28">
            <v>3593.8199999999997</v>
          </cell>
          <cell r="E28">
            <v>646</v>
          </cell>
          <cell r="F28">
            <v>6428.74</v>
          </cell>
          <cell r="G28">
            <v>980</v>
          </cell>
          <cell r="H28">
            <v>9267.380000000001</v>
          </cell>
          <cell r="I28">
            <v>1510</v>
          </cell>
          <cell r="J28">
            <v>13770.42</v>
          </cell>
          <cell r="K28">
            <v>1901.502666960683</v>
          </cell>
          <cell r="L28">
            <v>17340.722089515712</v>
          </cell>
          <cell r="M28">
            <v>2474.6130029548608</v>
          </cell>
          <cell r="N28">
            <v>22567.192310032897</v>
          </cell>
          <cell r="O28">
            <v>2620.2324196784934</v>
          </cell>
          <cell r="P28">
            <v>23895.166169926568</v>
          </cell>
          <cell r="Q28">
            <v>2620.2324196784934</v>
          </cell>
          <cell r="R28">
            <v>23895.166169926568</v>
          </cell>
          <cell r="S28">
            <v>2620.2324196784934</v>
          </cell>
          <cell r="T28">
            <v>23895.166169926568</v>
          </cell>
          <cell r="U28">
            <v>2620.2324196784934</v>
          </cell>
          <cell r="V28">
            <v>23895.166169926568</v>
          </cell>
          <cell r="W28">
            <v>2620.2324196784934</v>
          </cell>
          <cell r="X28">
            <v>23895.166169926568</v>
          </cell>
          <cell r="Y28">
            <v>2620.2324196784934</v>
          </cell>
          <cell r="Z28">
            <v>23895.166169926568</v>
          </cell>
          <cell r="AA28">
            <v>23612.510187986507</v>
          </cell>
          <cell r="AB28">
            <v>216339.27141910803</v>
          </cell>
          <cell r="AC28">
            <v>3.0778039888766567E-2</v>
          </cell>
          <cell r="AD28">
            <v>2989.9326849942281</v>
          </cell>
          <cell r="AE28">
            <v>219329.20410410225</v>
          </cell>
        </row>
        <row r="29">
          <cell r="A29" t="str">
            <v>RIC</v>
          </cell>
          <cell r="B29" t="str">
            <v>RICHMOND</v>
          </cell>
          <cell r="C29">
            <v>353</v>
          </cell>
          <cell r="D29">
            <v>3317.2400000000002</v>
          </cell>
          <cell r="E29">
            <v>527</v>
          </cell>
          <cell r="F29">
            <v>5183</v>
          </cell>
          <cell r="G29">
            <v>822</v>
          </cell>
          <cell r="H29">
            <v>7789.4</v>
          </cell>
          <cell r="I29">
            <v>1449</v>
          </cell>
          <cell r="J29">
            <v>14327.88</v>
          </cell>
          <cell r="K29">
            <v>1824.6869963086285</v>
          </cell>
          <cell r="L29">
            <v>18042.716577412335</v>
          </cell>
          <cell r="M29">
            <v>2374.6451929017171</v>
          </cell>
          <cell r="N29">
            <v>23480.766988593969</v>
          </cell>
          <cell r="O29">
            <v>2514.3819709365143</v>
          </cell>
          <cell r="P29">
            <v>24862.500451167612</v>
          </cell>
          <cell r="Q29">
            <v>2514.3819709365143</v>
          </cell>
          <cell r="R29">
            <v>24862.500451167612</v>
          </cell>
          <cell r="S29">
            <v>2514.3819709365143</v>
          </cell>
          <cell r="T29">
            <v>24862.500451167612</v>
          </cell>
          <cell r="U29">
            <v>2514.3819709365143</v>
          </cell>
          <cell r="V29">
            <v>24862.500451167612</v>
          </cell>
          <cell r="W29">
            <v>2514.3819709365143</v>
          </cell>
          <cell r="X29">
            <v>24862.500451167612</v>
          </cell>
          <cell r="Y29">
            <v>2514.3819709365143</v>
          </cell>
          <cell r="Z29">
            <v>24862.500451167612</v>
          </cell>
          <cell r="AA29">
            <v>22436.624014829431</v>
          </cell>
          <cell r="AB29">
            <v>221316.00627301197</v>
          </cell>
          <cell r="AC29">
            <v>3.1486067344181863E-2</v>
          </cell>
          <cell r="AD29">
            <v>3058.7140121505472</v>
          </cell>
          <cell r="AE29">
            <v>224374.7202851625</v>
          </cell>
        </row>
        <row r="30">
          <cell r="A30" t="str">
            <v>SOU</v>
          </cell>
          <cell r="B30" t="str">
            <v>SOUTHWARK</v>
          </cell>
          <cell r="C30">
            <v>465</v>
          </cell>
          <cell r="D30">
            <v>4586.26</v>
          </cell>
          <cell r="E30">
            <v>712</v>
          </cell>
          <cell r="F30">
            <v>7421.64</v>
          </cell>
          <cell r="G30">
            <v>1228</v>
          </cell>
          <cell r="H30">
            <v>12079.114</v>
          </cell>
          <cell r="I30">
            <v>1999</v>
          </cell>
          <cell r="J30">
            <v>20016.09</v>
          </cell>
          <cell r="K30">
            <v>2517.2873054664933</v>
          </cell>
          <cell r="L30">
            <v>25205.727494784802</v>
          </cell>
          <cell r="M30">
            <v>3275.9942999382561</v>
          </cell>
          <cell r="N30">
            <v>32802.699723387261</v>
          </cell>
          <cell r="O30">
            <v>3468.7712628723898</v>
          </cell>
          <cell r="P30">
            <v>34732.985386226821</v>
          </cell>
          <cell r="Q30">
            <v>3468.7712628723898</v>
          </cell>
          <cell r="R30">
            <v>34732.985386226821</v>
          </cell>
          <cell r="S30">
            <v>3468.7712628723898</v>
          </cell>
          <cell r="T30">
            <v>34732.985386226821</v>
          </cell>
          <cell r="U30">
            <v>3468.7712628723898</v>
          </cell>
          <cell r="V30">
            <v>34732.985386226821</v>
          </cell>
          <cell r="W30">
            <v>3468.7712628723898</v>
          </cell>
          <cell r="X30">
            <v>34732.985386226821</v>
          </cell>
          <cell r="Y30">
            <v>3468.7712628723898</v>
          </cell>
          <cell r="Z30">
            <v>34732.985386226821</v>
          </cell>
          <cell r="AA30">
            <v>31009.909182639087</v>
          </cell>
          <cell r="AB30">
            <v>310509.44353553304</v>
          </cell>
          <cell r="AC30">
            <v>4.4175391625781546E-2</v>
          </cell>
          <cell r="AD30">
            <v>4291.4184194865484</v>
          </cell>
          <cell r="AE30">
            <v>314800.86195501959</v>
          </cell>
        </row>
        <row r="31">
          <cell r="A31" t="str">
            <v>SUT</v>
          </cell>
          <cell r="B31" t="str">
            <v>SUTTON</v>
          </cell>
          <cell r="C31">
            <v>274</v>
          </cell>
          <cell r="D31">
            <v>2588.38</v>
          </cell>
          <cell r="E31">
            <v>355</v>
          </cell>
          <cell r="F31">
            <v>3300.6800000000003</v>
          </cell>
          <cell r="G31">
            <v>565</v>
          </cell>
          <cell r="H31">
            <v>5080.84</v>
          </cell>
          <cell r="I31">
            <v>885</v>
          </cell>
          <cell r="J31">
            <v>7843.92</v>
          </cell>
          <cell r="K31">
            <v>1114.4568610994731</v>
          </cell>
          <cell r="L31">
            <v>9877.6389400173775</v>
          </cell>
          <cell r="M31">
            <v>1450.3526540497035</v>
          </cell>
          <cell r="N31">
            <v>12854.74597757463</v>
          </cell>
          <cell r="O31">
            <v>1535.6991333877265</v>
          </cell>
          <cell r="P31">
            <v>13611.187736002999</v>
          </cell>
          <cell r="Q31">
            <v>1535.6991333877265</v>
          </cell>
          <cell r="R31">
            <v>13611.187736002999</v>
          </cell>
          <cell r="S31">
            <v>1535.6991333877265</v>
          </cell>
          <cell r="T31">
            <v>13611.187736002999</v>
          </cell>
          <cell r="U31">
            <v>1535.6991333877265</v>
          </cell>
          <cell r="V31">
            <v>13611.187736002999</v>
          </cell>
          <cell r="W31">
            <v>1535.6991333877265</v>
          </cell>
          <cell r="X31">
            <v>13611.187736002999</v>
          </cell>
          <cell r="Y31">
            <v>1535.6991333877265</v>
          </cell>
          <cell r="Z31">
            <v>13611.187736002999</v>
          </cell>
          <cell r="AA31">
            <v>13858.004315475537</v>
          </cell>
          <cell r="AB31">
            <v>123213.33133361003</v>
          </cell>
          <cell r="AC31">
            <v>1.7529248396455085E-2</v>
          </cell>
          <cell r="AD31">
            <v>1702.8788354736291</v>
          </cell>
          <cell r="AE31">
            <v>124916.21016908366</v>
          </cell>
        </row>
        <row r="32">
          <cell r="A32" t="str">
            <v>TOW</v>
          </cell>
          <cell r="B32" t="str">
            <v>TOWER HAMLETS</v>
          </cell>
          <cell r="C32">
            <v>342</v>
          </cell>
          <cell r="D32">
            <v>3924.14</v>
          </cell>
          <cell r="E32">
            <v>521</v>
          </cell>
          <cell r="F32">
            <v>5943.52</v>
          </cell>
          <cell r="G32">
            <v>1077</v>
          </cell>
          <cell r="H32">
            <v>11776.271999999999</v>
          </cell>
          <cell r="I32">
            <v>1772</v>
          </cell>
          <cell r="J32">
            <v>20136.149999999998</v>
          </cell>
          <cell r="K32">
            <v>2231.4322687777021</v>
          </cell>
          <cell r="L32">
            <v>25356.915845907519</v>
          </cell>
          <cell r="M32">
            <v>2903.9829412159033</v>
          </cell>
          <cell r="N32">
            <v>32999.45603937054</v>
          </cell>
          <cell r="O32">
            <v>3074.8687732915837</v>
          </cell>
          <cell r="P32">
            <v>34941.319892390122</v>
          </cell>
          <cell r="Q32">
            <v>3074.8687732915837</v>
          </cell>
          <cell r="R32">
            <v>34941.319892390122</v>
          </cell>
          <cell r="S32">
            <v>3074.8687732915837</v>
          </cell>
          <cell r="T32">
            <v>34941.319892390122</v>
          </cell>
          <cell r="U32">
            <v>3074.8687732915837</v>
          </cell>
          <cell r="V32">
            <v>34941.319892390122</v>
          </cell>
          <cell r="W32">
            <v>3074.8687732915837</v>
          </cell>
          <cell r="X32">
            <v>34941.319892390122</v>
          </cell>
          <cell r="Y32">
            <v>3074.8687732915837</v>
          </cell>
          <cell r="Z32">
            <v>34941.319892390122</v>
          </cell>
          <cell r="AA32">
            <v>27296.627849743105</v>
          </cell>
          <cell r="AB32">
            <v>309784.37323961873</v>
          </cell>
          <cell r="AC32">
            <v>4.4072237712285287E-2</v>
          </cell>
          <cell r="AD32">
            <v>4281.397532559954</v>
          </cell>
          <cell r="AE32">
            <v>314065.77077217866</v>
          </cell>
        </row>
        <row r="33">
          <cell r="A33" t="str">
            <v>WAL</v>
          </cell>
          <cell r="B33" t="str">
            <v>WALTHAM FOREST</v>
          </cell>
          <cell r="C33">
            <v>205</v>
          </cell>
          <cell r="D33">
            <v>2014.02</v>
          </cell>
          <cell r="E33">
            <v>238</v>
          </cell>
          <cell r="F33">
            <v>2448.54</v>
          </cell>
          <cell r="G33">
            <v>339</v>
          </cell>
          <cell r="H33">
            <v>3423.95</v>
          </cell>
          <cell r="I33">
            <v>423</v>
          </cell>
          <cell r="J33">
            <v>4727.72</v>
          </cell>
          <cell r="K33">
            <v>532.67260140686687</v>
          </cell>
          <cell r="L33">
            <v>5953.4915156578545</v>
          </cell>
          <cell r="M33">
            <v>693.21940413901086</v>
          </cell>
          <cell r="N33">
            <v>7747.8658187614283</v>
          </cell>
          <cell r="O33">
            <v>734.01212816159136</v>
          </cell>
          <cell r="P33">
            <v>8203.7915332201374</v>
          </cell>
          <cell r="Q33">
            <v>734.01212816159136</v>
          </cell>
          <cell r="R33">
            <v>8203.7915332201374</v>
          </cell>
          <cell r="S33">
            <v>734.01212816159136</v>
          </cell>
          <cell r="T33">
            <v>8203.7915332201374</v>
          </cell>
          <cell r="U33">
            <v>734.01212816159136</v>
          </cell>
          <cell r="V33">
            <v>8203.7915332201374</v>
          </cell>
          <cell r="W33">
            <v>734.01212816159136</v>
          </cell>
          <cell r="X33">
            <v>8203.7915332201374</v>
          </cell>
          <cell r="Y33">
            <v>734.01212816159136</v>
          </cell>
          <cell r="Z33">
            <v>8203.7915332201374</v>
          </cell>
          <cell r="AA33">
            <v>6834.9647745154243</v>
          </cell>
          <cell r="AB33">
            <v>75538.336533740105</v>
          </cell>
          <cell r="AC33">
            <v>1.07466477062434E-2</v>
          </cell>
          <cell r="AD33">
            <v>1043.9830914230151</v>
          </cell>
          <cell r="AE33">
            <v>76582.319625163116</v>
          </cell>
        </row>
        <row r="34">
          <cell r="A34" t="str">
            <v>WAN</v>
          </cell>
          <cell r="B34" t="str">
            <v>WANDSWORTH</v>
          </cell>
          <cell r="C34">
            <v>291</v>
          </cell>
          <cell r="D34">
            <v>2763.98</v>
          </cell>
          <cell r="E34">
            <v>511</v>
          </cell>
          <cell r="F34">
            <v>5038.46</v>
          </cell>
          <cell r="G34">
            <v>689</v>
          </cell>
          <cell r="H34">
            <v>6982.96</v>
          </cell>
          <cell r="I34">
            <v>1020</v>
          </cell>
          <cell r="J34">
            <v>10039.75</v>
          </cell>
          <cell r="K34">
            <v>1284.4587551654945</v>
          </cell>
          <cell r="L34">
            <v>12642.789007032128</v>
          </cell>
          <cell r="M34">
            <v>1671.5928894132173</v>
          </cell>
          <cell r="N34">
            <v>16453.30854067289</v>
          </cell>
          <cell r="O34">
            <v>1769.958323226532</v>
          </cell>
          <cell r="P34">
            <v>17421.508897660366</v>
          </cell>
          <cell r="Q34">
            <v>1769.958323226532</v>
          </cell>
          <cell r="R34">
            <v>17421.508897660366</v>
          </cell>
          <cell r="S34">
            <v>1769.958323226532</v>
          </cell>
          <cell r="T34">
            <v>17421.508897660366</v>
          </cell>
          <cell r="U34">
            <v>1769.958323226532</v>
          </cell>
          <cell r="V34">
            <v>17421.508897660366</v>
          </cell>
          <cell r="W34">
            <v>1769.958323226532</v>
          </cell>
          <cell r="X34">
            <v>17421.508897660366</v>
          </cell>
          <cell r="Y34">
            <v>1769.958323226532</v>
          </cell>
          <cell r="Z34">
            <v>17421.508897660366</v>
          </cell>
          <cell r="AA34">
            <v>16086.801583937904</v>
          </cell>
          <cell r="AB34">
            <v>158450.30093366717</v>
          </cell>
          <cell r="AC34">
            <v>2.2542322762453083E-2</v>
          </cell>
          <cell r="AD34">
            <v>2189.8739447585049</v>
          </cell>
          <cell r="AE34">
            <v>160640.17487842566</v>
          </cell>
        </row>
        <row r="35">
          <cell r="A35" t="str">
            <v>WES</v>
          </cell>
          <cell r="B35" t="str">
            <v>WESTMINSTER</v>
          </cell>
          <cell r="C35">
            <v>525</v>
          </cell>
          <cell r="D35">
            <v>4928.1400000000003</v>
          </cell>
          <cell r="E35">
            <v>743</v>
          </cell>
          <cell r="F35">
            <v>7436.7699999999995</v>
          </cell>
          <cell r="G35">
            <v>1044</v>
          </cell>
          <cell r="H35">
            <v>9898.92</v>
          </cell>
          <cell r="I35">
            <v>1777</v>
          </cell>
          <cell r="J35">
            <v>17667.04</v>
          </cell>
          <cell r="K35">
            <v>2237.7286352245919</v>
          </cell>
          <cell r="L35">
            <v>22247.631574371564</v>
          </cell>
          <cell r="M35">
            <v>2912.1770240071442</v>
          </cell>
          <cell r="N35">
            <v>28953.037687234206</v>
          </cell>
          <cell r="O35">
            <v>3083.5450395819094</v>
          </cell>
          <cell r="P35">
            <v>30656.788720368699</v>
          </cell>
          <cell r="Q35">
            <v>3083.5450395819094</v>
          </cell>
          <cell r="R35">
            <v>30656.788720368699</v>
          </cell>
          <cell r="S35">
            <v>3083.5450395819094</v>
          </cell>
          <cell r="T35">
            <v>30656.788720368699</v>
          </cell>
          <cell r="U35">
            <v>3083.5450395819094</v>
          </cell>
          <cell r="V35">
            <v>30656.788720368699</v>
          </cell>
          <cell r="W35">
            <v>3083.5450395819094</v>
          </cell>
          <cell r="X35">
            <v>30656.788720368699</v>
          </cell>
          <cell r="Y35">
            <v>3083.5450395819094</v>
          </cell>
          <cell r="Z35">
            <v>30656.788720368699</v>
          </cell>
          <cell r="AA35">
            <v>27740.175896723194</v>
          </cell>
          <cell r="AB35">
            <v>275072.27158381796</v>
          </cell>
          <cell r="AC35">
            <v>3.9133834978574346E-2</v>
          </cell>
          <cell r="AD35">
            <v>3801.6563989936049</v>
          </cell>
          <cell r="AE35">
            <v>278873.92798281158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tabSelected="1" zoomScale="86" zoomScaleNormal="100" workbookViewId="0">
      <pane ySplit="2" topLeftCell="A18" activePane="bottomLeft" state="frozen"/>
      <selection pane="bottomLeft" activeCell="F5" sqref="F5"/>
    </sheetView>
  </sheetViews>
  <sheetFormatPr defaultColWidth="12" defaultRowHeight="14.25" x14ac:dyDescent="0.2"/>
  <cols>
    <col min="1" max="1" width="6.42578125" style="6" customWidth="1"/>
    <col min="2" max="2" width="28" style="6" customWidth="1"/>
    <col min="3" max="4" width="17.28515625" style="6" customWidth="1"/>
    <col min="5" max="6" width="17.28515625" style="24" customWidth="1"/>
    <col min="7" max="7" width="17.28515625" style="6" customWidth="1"/>
    <col min="8" max="8" width="14.42578125" style="6" bestFit="1" customWidth="1"/>
    <col min="9" max="9" width="13.28515625" style="6" customWidth="1"/>
    <col min="10" max="10" width="15.7109375" style="6" customWidth="1"/>
    <col min="11" max="11" width="15.140625" style="6" customWidth="1"/>
    <col min="12" max="12" width="11.7109375" style="6" customWidth="1"/>
    <col min="13" max="13" width="13.42578125" style="6" customWidth="1"/>
    <col min="14" max="14" width="12" style="6" customWidth="1"/>
    <col min="15" max="16384" width="12" style="6"/>
  </cols>
  <sheetData>
    <row r="1" spans="1:14" s="1" customFormat="1" ht="30" customHeight="1" thickBot="1" x14ac:dyDescent="0.3">
      <c r="D1" s="2"/>
      <c r="E1" s="3"/>
      <c r="F1" s="3"/>
      <c r="G1" s="3"/>
      <c r="H1" s="2"/>
      <c r="I1" s="3"/>
      <c r="J1" s="2"/>
      <c r="K1" s="2"/>
      <c r="L1" s="3"/>
      <c r="M1" s="3"/>
      <c r="N1" s="2"/>
    </row>
    <row r="2" spans="1:14" s="1" customFormat="1" ht="18" customHeight="1" thickBot="1" x14ac:dyDescent="0.3">
      <c r="C2" s="33" t="s">
        <v>81</v>
      </c>
      <c r="D2" s="34"/>
      <c r="E2" s="34"/>
      <c r="F2" s="34"/>
      <c r="G2" s="34"/>
      <c r="H2" s="34"/>
    </row>
    <row r="3" spans="1:14" s="1" customFormat="1" ht="57.75" customHeight="1" x14ac:dyDescent="0.25">
      <c r="B3" s="4" t="s">
        <v>23</v>
      </c>
      <c r="C3" s="5" t="s">
        <v>75</v>
      </c>
      <c r="D3" s="5" t="s">
        <v>76</v>
      </c>
      <c r="E3" s="5" t="s">
        <v>77</v>
      </c>
      <c r="F3" s="5" t="s">
        <v>78</v>
      </c>
      <c r="G3" s="5" t="s">
        <v>79</v>
      </c>
      <c r="H3" s="5" t="s">
        <v>80</v>
      </c>
    </row>
    <row r="4" spans="1:14" ht="18" customHeight="1" x14ac:dyDescent="0.25">
      <c r="A4" s="6" t="s">
        <v>38</v>
      </c>
      <c r="B4" s="7" t="s">
        <v>24</v>
      </c>
      <c r="C4" s="8">
        <v>183059</v>
      </c>
      <c r="D4" s="8">
        <v>208213.61020379385</v>
      </c>
      <c r="E4" s="9">
        <f>SUM(C4+D4)</f>
        <v>391272.61020379385</v>
      </c>
      <c r="F4" s="9">
        <f>VLOOKUP(A4,[1]Sheet1!$A$3:$AE$35,31,)</f>
        <v>129898.73822907619</v>
      </c>
      <c r="G4" s="8">
        <f>F4-H4</f>
        <v>0</v>
      </c>
      <c r="H4" s="8">
        <f>IF($F$37&lt;$D$37,F4,E4)</f>
        <v>129898.73822907619</v>
      </c>
    </row>
    <row r="5" spans="1:14" ht="18" customHeight="1" x14ac:dyDescent="0.25">
      <c r="A5" s="6" t="s">
        <v>39</v>
      </c>
      <c r="B5" s="10" t="s">
        <v>32</v>
      </c>
      <c r="C5" s="11">
        <v>-10570</v>
      </c>
      <c r="D5" s="12">
        <v>344415.47966712079</v>
      </c>
      <c r="E5" s="13">
        <f>SUM(C5+D5)</f>
        <v>333845.47966712079</v>
      </c>
      <c r="F5" s="13">
        <f>VLOOKUP(A5,[1]Sheet1!$A$3:$AE$35,31,)</f>
        <v>120125.5851032948</v>
      </c>
      <c r="G5" s="12">
        <f t="shared" ref="G5:G36" si="0">F5-H5</f>
        <v>0</v>
      </c>
      <c r="H5" s="12">
        <f t="shared" ref="H5:H36" si="1">IF($F$37&lt;$D$37,F5,E5)</f>
        <v>120125.5851032948</v>
      </c>
    </row>
    <row r="6" spans="1:14" ht="18" customHeight="1" x14ac:dyDescent="0.25">
      <c r="A6" s="6" t="s">
        <v>40</v>
      </c>
      <c r="B6" s="7" t="s">
        <v>0</v>
      </c>
      <c r="C6" s="8">
        <v>0</v>
      </c>
      <c r="D6" s="8">
        <v>241621.3823005406</v>
      </c>
      <c r="E6" s="9">
        <f t="shared" ref="E6:E36" si="2">SUM(C6+D6)</f>
        <v>241621.3823005406</v>
      </c>
      <c r="F6" s="9">
        <f>VLOOKUP(A6,[1]Sheet1!$A$3:$AE$35,31,)</f>
        <v>61489.764490400841</v>
      </c>
      <c r="G6" s="8">
        <f t="shared" si="0"/>
        <v>0</v>
      </c>
      <c r="H6" s="8">
        <f t="shared" si="1"/>
        <v>61489.764490400841</v>
      </c>
    </row>
    <row r="7" spans="1:14" ht="18" customHeight="1" x14ac:dyDescent="0.25">
      <c r="A7" s="6" t="s">
        <v>41</v>
      </c>
      <c r="B7" s="10" t="s">
        <v>1</v>
      </c>
      <c r="C7" s="12">
        <v>18339</v>
      </c>
      <c r="D7" s="12">
        <v>337886.16912967432</v>
      </c>
      <c r="E7" s="13">
        <f t="shared" si="2"/>
        <v>356225.16912967432</v>
      </c>
      <c r="F7" s="13">
        <f>VLOOKUP(A7,[1]Sheet1!$A$3:$AE$35,31,)</f>
        <v>237168.33408601009</v>
      </c>
      <c r="G7" s="12">
        <f t="shared" si="0"/>
        <v>0</v>
      </c>
      <c r="H7" s="12">
        <f t="shared" si="1"/>
        <v>237168.33408601009</v>
      </c>
    </row>
    <row r="8" spans="1:14" ht="15" x14ac:dyDescent="0.25">
      <c r="A8" s="6" t="s">
        <v>42</v>
      </c>
      <c r="B8" s="7" t="s">
        <v>2</v>
      </c>
      <c r="C8" s="8">
        <v>0</v>
      </c>
      <c r="D8" s="8">
        <v>303943.25674693094</v>
      </c>
      <c r="E8" s="9">
        <f t="shared" si="2"/>
        <v>303943.25674693094</v>
      </c>
      <c r="F8" s="9">
        <f>VLOOKUP(A8,[1]Sheet1!$A$3:$AE$35,31,)</f>
        <v>96606.165839866531</v>
      </c>
      <c r="G8" s="8">
        <f t="shared" si="0"/>
        <v>0</v>
      </c>
      <c r="H8" s="8">
        <f t="shared" si="1"/>
        <v>96606.165839866531</v>
      </c>
    </row>
    <row r="9" spans="1:14" ht="15" x14ac:dyDescent="0.25">
      <c r="A9" s="6" t="s">
        <v>43</v>
      </c>
      <c r="B9" s="10" t="s">
        <v>3</v>
      </c>
      <c r="C9" s="12">
        <v>102085</v>
      </c>
      <c r="D9" s="12">
        <v>317549.67702460405</v>
      </c>
      <c r="E9" s="13">
        <f t="shared" si="2"/>
        <v>419634.67702460405</v>
      </c>
      <c r="F9" s="13">
        <f>VLOOKUP(A9,[1]Sheet1!$A$3:$AE$35,31,)</f>
        <v>465289.49975640315</v>
      </c>
      <c r="G9" s="12">
        <f>F9-H9</f>
        <v>0</v>
      </c>
      <c r="H9" s="12">
        <f t="shared" si="1"/>
        <v>465289.49975640315</v>
      </c>
    </row>
    <row r="10" spans="1:14" ht="15" x14ac:dyDescent="0.25">
      <c r="A10" s="6" t="s">
        <v>44</v>
      </c>
      <c r="B10" s="7" t="s">
        <v>4</v>
      </c>
      <c r="C10" s="8">
        <v>9237</v>
      </c>
      <c r="D10" s="8">
        <v>10647.880487700881</v>
      </c>
      <c r="E10" s="9">
        <f t="shared" si="2"/>
        <v>19884.880487700881</v>
      </c>
      <c r="F10" s="9">
        <f>VLOOKUP(A10,[1]Sheet1!$A$3:$AE$35,31,)</f>
        <v>13518.470460442313</v>
      </c>
      <c r="G10" s="8">
        <f t="shared" si="0"/>
        <v>0</v>
      </c>
      <c r="H10" s="8">
        <f t="shared" si="1"/>
        <v>13518.470460442313</v>
      </c>
    </row>
    <row r="11" spans="1:14" ht="15" x14ac:dyDescent="0.25">
      <c r="A11" s="6" t="s">
        <v>45</v>
      </c>
      <c r="B11" s="10" t="s">
        <v>25</v>
      </c>
      <c r="C11" s="12">
        <v>0</v>
      </c>
      <c r="D11" s="12">
        <v>378055.83433251921</v>
      </c>
      <c r="E11" s="13">
        <f t="shared" si="2"/>
        <v>378055.83433251921</v>
      </c>
      <c r="F11" s="13">
        <f>VLOOKUP(A11,[1]Sheet1!$A$3:$AE$35,31,)</f>
        <v>161727.06074490712</v>
      </c>
      <c r="G11" s="12">
        <f t="shared" si="0"/>
        <v>0</v>
      </c>
      <c r="H11" s="12">
        <f t="shared" si="1"/>
        <v>161727.06074490712</v>
      </c>
    </row>
    <row r="12" spans="1:14" ht="15" x14ac:dyDescent="0.25">
      <c r="A12" s="6" t="s">
        <v>46</v>
      </c>
      <c r="B12" s="7" t="s">
        <v>5</v>
      </c>
      <c r="C12" s="8">
        <v>0</v>
      </c>
      <c r="D12" s="8">
        <v>332992.3587347329</v>
      </c>
      <c r="E12" s="9">
        <f t="shared" si="2"/>
        <v>332992.3587347329</v>
      </c>
      <c r="F12" s="9">
        <f>VLOOKUP(A12,[1]Sheet1!$A$3:$AE$35,31,)</f>
        <v>171239.44242157487</v>
      </c>
      <c r="G12" s="8">
        <f t="shared" si="0"/>
        <v>0</v>
      </c>
      <c r="H12" s="8">
        <f t="shared" si="1"/>
        <v>171239.44242157487</v>
      </c>
    </row>
    <row r="13" spans="1:14" ht="15" x14ac:dyDescent="0.25">
      <c r="A13" s="6" t="s">
        <v>47</v>
      </c>
      <c r="B13" s="10" t="s">
        <v>6</v>
      </c>
      <c r="C13" s="12">
        <v>0</v>
      </c>
      <c r="D13" s="12">
        <v>286418.44426305062</v>
      </c>
      <c r="E13" s="13">
        <f t="shared" si="2"/>
        <v>286418.44426305062</v>
      </c>
      <c r="F13" s="13">
        <f>VLOOKUP(A13,[1]Sheet1!$A$3:$AE$35,31,)</f>
        <v>83411.247413294564</v>
      </c>
      <c r="G13" s="12">
        <f t="shared" si="0"/>
        <v>0</v>
      </c>
      <c r="H13" s="12">
        <f t="shared" si="1"/>
        <v>83411.247413294564</v>
      </c>
    </row>
    <row r="14" spans="1:14" ht="15" x14ac:dyDescent="0.25">
      <c r="A14" s="6" t="s">
        <v>48</v>
      </c>
      <c r="B14" s="7" t="s">
        <v>31</v>
      </c>
      <c r="C14" s="8">
        <v>150299</v>
      </c>
      <c r="D14" s="8">
        <v>301472.56781914429</v>
      </c>
      <c r="E14" s="9">
        <f t="shared" si="2"/>
        <v>451771.56781914429</v>
      </c>
      <c r="F14" s="9">
        <f>VLOOKUP(A14,[1]Sheet1!$A$3:$AE$35,31,)</f>
        <v>284723.32365445024</v>
      </c>
      <c r="G14" s="8">
        <f t="shared" si="0"/>
        <v>0</v>
      </c>
      <c r="H14" s="8">
        <f t="shared" si="1"/>
        <v>284723.32365445024</v>
      </c>
    </row>
    <row r="15" spans="1:14" ht="15" x14ac:dyDescent="0.25">
      <c r="A15" s="6" t="s">
        <v>49</v>
      </c>
      <c r="B15" s="10" t="s">
        <v>7</v>
      </c>
      <c r="C15" s="12">
        <v>61443</v>
      </c>
      <c r="D15" s="12">
        <v>295947.54788172105</v>
      </c>
      <c r="E15" s="13">
        <f t="shared" si="2"/>
        <v>357390.54788172105</v>
      </c>
      <c r="F15" s="13">
        <f>VLOOKUP(A15,[1]Sheet1!$A$3:$AE$35,31,)</f>
        <v>482374.6350449766</v>
      </c>
      <c r="G15" s="12">
        <f>F15-H15</f>
        <v>0</v>
      </c>
      <c r="H15" s="12">
        <f t="shared" si="1"/>
        <v>482374.6350449766</v>
      </c>
    </row>
    <row r="16" spans="1:14" ht="15" x14ac:dyDescent="0.25">
      <c r="A16" s="6" t="s">
        <v>50</v>
      </c>
      <c r="B16" s="7" t="s">
        <v>33</v>
      </c>
      <c r="C16" s="8">
        <v>60456</v>
      </c>
      <c r="D16" s="8">
        <v>205032.83707767236</v>
      </c>
      <c r="E16" s="9">
        <f t="shared" si="2"/>
        <v>265488.83707767236</v>
      </c>
      <c r="F16" s="9">
        <f>VLOOKUP(A16,[1]Sheet1!$A$3:$AE$35,31,)</f>
        <v>242658.08471482783</v>
      </c>
      <c r="G16" s="8">
        <f t="shared" si="0"/>
        <v>0</v>
      </c>
      <c r="H16" s="8">
        <f t="shared" si="1"/>
        <v>242658.08471482783</v>
      </c>
    </row>
    <row r="17" spans="1:8" ht="15" x14ac:dyDescent="0.25">
      <c r="A17" s="6" t="s">
        <v>51</v>
      </c>
      <c r="B17" s="10" t="s">
        <v>8</v>
      </c>
      <c r="C17" s="12">
        <v>58856</v>
      </c>
      <c r="D17" s="12">
        <v>287006.05063187738</v>
      </c>
      <c r="E17" s="13">
        <f t="shared" si="2"/>
        <v>345862.05063187738</v>
      </c>
      <c r="F17" s="13">
        <f>VLOOKUP(A17,[1]Sheet1!$A$3:$AE$35,31,)</f>
        <v>400627.51995312492</v>
      </c>
      <c r="G17" s="12">
        <f t="shared" si="0"/>
        <v>0</v>
      </c>
      <c r="H17" s="12">
        <f t="shared" si="1"/>
        <v>400627.51995312492</v>
      </c>
    </row>
    <row r="18" spans="1:8" ht="15" x14ac:dyDescent="0.25">
      <c r="A18" s="6" t="s">
        <v>52</v>
      </c>
      <c r="B18" s="7" t="s">
        <v>9</v>
      </c>
      <c r="C18" s="8">
        <v>0</v>
      </c>
      <c r="D18" s="8">
        <v>283341.21494675049</v>
      </c>
      <c r="E18" s="9">
        <f t="shared" si="2"/>
        <v>283341.21494675049</v>
      </c>
      <c r="F18" s="9">
        <f>VLOOKUP(A18,[1]Sheet1!$A$3:$AE$35,31,)</f>
        <v>88696.367445784315</v>
      </c>
      <c r="G18" s="8">
        <f t="shared" si="0"/>
        <v>0</v>
      </c>
      <c r="H18" s="8">
        <f t="shared" si="1"/>
        <v>88696.367445784315</v>
      </c>
    </row>
    <row r="19" spans="1:8" ht="15" x14ac:dyDescent="0.25">
      <c r="A19" s="6" t="s">
        <v>53</v>
      </c>
      <c r="B19" s="10" t="s">
        <v>10</v>
      </c>
      <c r="C19" s="12">
        <v>50615</v>
      </c>
      <c r="D19" s="12">
        <v>355338.6920871422</v>
      </c>
      <c r="E19" s="13">
        <f t="shared" si="2"/>
        <v>405953.6920871422</v>
      </c>
      <c r="F19" s="13">
        <f>VLOOKUP(A19,[1]Sheet1!$A$3:$AE$35,31,)</f>
        <v>220849.14461905835</v>
      </c>
      <c r="G19" s="12">
        <f t="shared" si="0"/>
        <v>0</v>
      </c>
      <c r="H19" s="12">
        <f t="shared" si="1"/>
        <v>220849.14461905835</v>
      </c>
    </row>
    <row r="20" spans="1:8" ht="15" x14ac:dyDescent="0.25">
      <c r="A20" s="6" t="s">
        <v>54</v>
      </c>
      <c r="B20" s="7" t="s">
        <v>11</v>
      </c>
      <c r="C20" s="8">
        <v>0</v>
      </c>
      <c r="D20" s="8">
        <v>242253.96319727803</v>
      </c>
      <c r="E20" s="9">
        <f t="shared" si="2"/>
        <v>242253.96319727803</v>
      </c>
      <c r="F20" s="9">
        <f>VLOOKUP(A20,[1]Sheet1!$A$3:$AE$35,31,)</f>
        <v>99523.858467453974</v>
      </c>
      <c r="G20" s="8">
        <f t="shared" si="0"/>
        <v>0</v>
      </c>
      <c r="H20" s="8">
        <f t="shared" si="1"/>
        <v>99523.858467453974</v>
      </c>
    </row>
    <row r="21" spans="1:8" ht="15" x14ac:dyDescent="0.25">
      <c r="A21" s="6" t="s">
        <v>55</v>
      </c>
      <c r="B21" s="10" t="s">
        <v>12</v>
      </c>
      <c r="C21" s="12">
        <v>0</v>
      </c>
      <c r="D21" s="12">
        <v>255874.95247052587</v>
      </c>
      <c r="E21" s="13">
        <f t="shared" si="2"/>
        <v>255874.95247052587</v>
      </c>
      <c r="F21" s="13">
        <f>VLOOKUP(A21,[1]Sheet1!$A$3:$AE$35,31,)</f>
        <v>135298.98916855181</v>
      </c>
      <c r="G21" s="12">
        <f t="shared" si="0"/>
        <v>0</v>
      </c>
      <c r="H21" s="12">
        <f t="shared" si="1"/>
        <v>135298.98916855181</v>
      </c>
    </row>
    <row r="22" spans="1:8" ht="15" x14ac:dyDescent="0.25">
      <c r="A22" s="6" t="s">
        <v>56</v>
      </c>
      <c r="B22" s="7" t="s">
        <v>13</v>
      </c>
      <c r="C22" s="8">
        <v>36933</v>
      </c>
      <c r="D22" s="8">
        <v>291274.34260247683</v>
      </c>
      <c r="E22" s="9">
        <f t="shared" si="2"/>
        <v>328207.34260247683</v>
      </c>
      <c r="F22" s="9">
        <f>VLOOKUP(A22,[1]Sheet1!$A$3:$AE$35,31,)</f>
        <v>362420.70516874595</v>
      </c>
      <c r="G22" s="8">
        <f t="shared" si="0"/>
        <v>0</v>
      </c>
      <c r="H22" s="8">
        <f t="shared" si="1"/>
        <v>362420.70516874595</v>
      </c>
    </row>
    <row r="23" spans="1:8" ht="15" x14ac:dyDescent="0.25">
      <c r="A23" s="6" t="s">
        <v>57</v>
      </c>
      <c r="B23" s="10" t="s">
        <v>28</v>
      </c>
      <c r="C23" s="12">
        <v>64454</v>
      </c>
      <c r="D23" s="12">
        <v>209321.06941405396</v>
      </c>
      <c r="E23" s="13">
        <f t="shared" si="2"/>
        <v>273775.06941405393</v>
      </c>
      <c r="F23" s="13">
        <f>VLOOKUP(A23,[1]Sheet1!$A$3:$AE$35,31,)</f>
        <v>314387.66352768958</v>
      </c>
      <c r="G23" s="12">
        <f t="shared" si="0"/>
        <v>0</v>
      </c>
      <c r="H23" s="12">
        <f t="shared" si="1"/>
        <v>314387.66352768958</v>
      </c>
    </row>
    <row r="24" spans="1:8" ht="15" x14ac:dyDescent="0.25">
      <c r="A24" s="6" t="s">
        <v>58</v>
      </c>
      <c r="B24" s="7" t="s">
        <v>27</v>
      </c>
      <c r="C24" s="8">
        <v>185597</v>
      </c>
      <c r="D24" s="8">
        <v>196630.21683723832</v>
      </c>
      <c r="E24" s="9">
        <f t="shared" si="2"/>
        <v>382227.21683723829</v>
      </c>
      <c r="F24" s="9">
        <f>VLOOKUP(A24,[1]Sheet1!$A$3:$AE$35,31,)</f>
        <v>227965.76756830682</v>
      </c>
      <c r="G24" s="8">
        <f t="shared" si="0"/>
        <v>0</v>
      </c>
      <c r="H24" s="8">
        <f t="shared" si="1"/>
        <v>227965.76756830682</v>
      </c>
    </row>
    <row r="25" spans="1:8" ht="15" x14ac:dyDescent="0.25">
      <c r="A25" s="6" t="s">
        <v>59</v>
      </c>
      <c r="B25" s="10" t="s">
        <v>14</v>
      </c>
      <c r="C25" s="12">
        <v>0</v>
      </c>
      <c r="D25" s="12">
        <v>272604.07659786055</v>
      </c>
      <c r="E25" s="13">
        <f t="shared" si="2"/>
        <v>272604.07659786055</v>
      </c>
      <c r="F25" s="13">
        <f>VLOOKUP(A25,[1]Sheet1!$A$3:$AE$35,31,)</f>
        <v>241042.233541806</v>
      </c>
      <c r="G25" s="12">
        <f t="shared" si="0"/>
        <v>0</v>
      </c>
      <c r="H25" s="12">
        <f t="shared" si="1"/>
        <v>241042.233541806</v>
      </c>
    </row>
    <row r="26" spans="1:8" ht="15" x14ac:dyDescent="0.25">
      <c r="A26" s="6" t="s">
        <v>60</v>
      </c>
      <c r="B26" s="7" t="s">
        <v>15</v>
      </c>
      <c r="C26" s="8">
        <v>114493</v>
      </c>
      <c r="D26" s="8">
        <v>293127.8878258469</v>
      </c>
      <c r="E26" s="9">
        <f t="shared" si="2"/>
        <v>407620.8878258469</v>
      </c>
      <c r="F26" s="9">
        <f>VLOOKUP(A26,[1]Sheet1!$A$3:$AE$35,31,)</f>
        <v>371573.8372285713</v>
      </c>
      <c r="G26" s="8">
        <f t="shared" si="0"/>
        <v>0</v>
      </c>
      <c r="H26" s="8">
        <f t="shared" si="1"/>
        <v>371573.8372285713</v>
      </c>
    </row>
    <row r="27" spans="1:8" ht="15" x14ac:dyDescent="0.25">
      <c r="A27" s="6" t="s">
        <v>61</v>
      </c>
      <c r="B27" s="10" t="s">
        <v>16</v>
      </c>
      <c r="C27" s="12">
        <v>63746</v>
      </c>
      <c r="D27" s="12">
        <v>225323.05118278787</v>
      </c>
      <c r="E27" s="13">
        <f t="shared" si="2"/>
        <v>289069.05118278787</v>
      </c>
      <c r="F27" s="13">
        <f>VLOOKUP(A27,[1]Sheet1!$A$3:$AE$35,31,)</f>
        <v>187673.62590498256</v>
      </c>
      <c r="G27" s="12">
        <f t="shared" si="0"/>
        <v>0</v>
      </c>
      <c r="H27" s="12">
        <f t="shared" si="1"/>
        <v>187673.62590498256</v>
      </c>
    </row>
    <row r="28" spans="1:8" ht="15" x14ac:dyDescent="0.25">
      <c r="A28" s="6" t="s">
        <v>62</v>
      </c>
      <c r="B28" s="7" t="s">
        <v>17</v>
      </c>
      <c r="C28" s="8">
        <v>68258</v>
      </c>
      <c r="D28" s="8">
        <v>311883.5312289435</v>
      </c>
      <c r="E28" s="9">
        <f t="shared" si="2"/>
        <v>380141.5312289435</v>
      </c>
      <c r="F28" s="9">
        <f>VLOOKUP(A28,[1]Sheet1!$A$3:$AE$35,31,)</f>
        <v>212285.68551497959</v>
      </c>
      <c r="G28" s="8">
        <f t="shared" si="0"/>
        <v>0</v>
      </c>
      <c r="H28" s="8">
        <f t="shared" si="1"/>
        <v>212285.68551497959</v>
      </c>
    </row>
    <row r="29" spans="1:8" ht="15" x14ac:dyDescent="0.25">
      <c r="A29" s="6" t="s">
        <v>63</v>
      </c>
      <c r="B29" s="10" t="s">
        <v>30</v>
      </c>
      <c r="C29" s="12">
        <v>83533</v>
      </c>
      <c r="D29" s="12">
        <v>343275.26410517312</v>
      </c>
      <c r="E29" s="13">
        <f>SUM(C29+D29)</f>
        <v>426808.26410517312</v>
      </c>
      <c r="F29" s="13">
        <f>VLOOKUP(A29,[1]Sheet1!$A$3:$AE$35,31,)</f>
        <v>219329.20410410225</v>
      </c>
      <c r="G29" s="12">
        <f t="shared" si="0"/>
        <v>0</v>
      </c>
      <c r="H29" s="12">
        <f t="shared" si="1"/>
        <v>219329.20410410225</v>
      </c>
    </row>
    <row r="30" spans="1:8" ht="15" x14ac:dyDescent="0.25">
      <c r="A30" s="6" t="s">
        <v>64</v>
      </c>
      <c r="B30" s="7" t="s">
        <v>18</v>
      </c>
      <c r="C30" s="8">
        <v>43500</v>
      </c>
      <c r="D30" s="8">
        <v>215100.24775231397</v>
      </c>
      <c r="E30" s="9">
        <f t="shared" si="2"/>
        <v>258600.24775231397</v>
      </c>
      <c r="F30" s="9">
        <f>VLOOKUP(A30,[1]Sheet1!$A$3:$AE$35,31,)</f>
        <v>224374.7202851625</v>
      </c>
      <c r="G30" s="8">
        <f t="shared" si="0"/>
        <v>0</v>
      </c>
      <c r="H30" s="8">
        <f t="shared" si="1"/>
        <v>224374.7202851625</v>
      </c>
    </row>
    <row r="31" spans="1:8" ht="15" x14ac:dyDescent="0.25">
      <c r="A31" s="6" t="s">
        <v>65</v>
      </c>
      <c r="B31" s="10" t="s">
        <v>19</v>
      </c>
      <c r="C31" s="12">
        <v>91894</v>
      </c>
      <c r="D31" s="12">
        <v>312344.31300531334</v>
      </c>
      <c r="E31" s="13">
        <f t="shared" si="2"/>
        <v>404238.31300531334</v>
      </c>
      <c r="F31" s="13">
        <f>VLOOKUP(A31,[1]Sheet1!$A$3:$AE$35,31,)</f>
        <v>314800.86195501959</v>
      </c>
      <c r="G31" s="12">
        <f t="shared" si="0"/>
        <v>0</v>
      </c>
      <c r="H31" s="12">
        <f t="shared" si="1"/>
        <v>314800.86195501959</v>
      </c>
    </row>
    <row r="32" spans="1:8" ht="15" x14ac:dyDescent="0.25">
      <c r="A32" s="6" t="s">
        <v>66</v>
      </c>
      <c r="B32" s="7" t="s">
        <v>20</v>
      </c>
      <c r="C32" s="8">
        <v>56715</v>
      </c>
      <c r="D32" s="8">
        <v>217823.78622256362</v>
      </c>
      <c r="E32" s="9">
        <f t="shared" si="2"/>
        <v>274538.78622256359</v>
      </c>
      <c r="F32" s="9">
        <f>VLOOKUP(A32,[1]Sheet1!$A$3:$AE$35,31,)</f>
        <v>124916.21016908366</v>
      </c>
      <c r="G32" s="8">
        <f t="shared" si="0"/>
        <v>0</v>
      </c>
      <c r="H32" s="8">
        <f t="shared" si="1"/>
        <v>124916.21016908366</v>
      </c>
    </row>
    <row r="33" spans="1:11" s="14" customFormat="1" ht="15" x14ac:dyDescent="0.25">
      <c r="A33" s="14" t="s">
        <v>67</v>
      </c>
      <c r="B33" s="10" t="s">
        <v>29</v>
      </c>
      <c r="C33" s="12">
        <v>69705</v>
      </c>
      <c r="D33" s="12">
        <v>246243.84200976894</v>
      </c>
      <c r="E33" s="13">
        <f t="shared" si="2"/>
        <v>315948.84200976894</v>
      </c>
      <c r="F33" s="13">
        <f>VLOOKUP(A33,[1]Sheet1!$A$3:$AE$35,31,)</f>
        <v>314065.77077217866</v>
      </c>
      <c r="G33" s="12">
        <f t="shared" si="0"/>
        <v>0</v>
      </c>
      <c r="H33" s="12">
        <f t="shared" si="1"/>
        <v>314065.77077217866</v>
      </c>
    </row>
    <row r="34" spans="1:11" ht="15" x14ac:dyDescent="0.25">
      <c r="A34" s="6" t="s">
        <v>68</v>
      </c>
      <c r="B34" s="7" t="s">
        <v>21</v>
      </c>
      <c r="C34" s="8">
        <v>0</v>
      </c>
      <c r="D34" s="8">
        <v>225128.38148179566</v>
      </c>
      <c r="E34" s="9">
        <f t="shared" si="2"/>
        <v>225128.38148179566</v>
      </c>
      <c r="F34" s="9">
        <f>VLOOKUP(A34,[1]Sheet1!$A$3:$AE$35,31,)</f>
        <v>76582.319625163116</v>
      </c>
      <c r="G34" s="8">
        <f t="shared" si="0"/>
        <v>0</v>
      </c>
      <c r="H34" s="8">
        <f t="shared" si="1"/>
        <v>76582.319625163116</v>
      </c>
    </row>
    <row r="35" spans="1:11" ht="15" x14ac:dyDescent="0.25">
      <c r="A35" s="6" t="s">
        <v>69</v>
      </c>
      <c r="B35" s="10" t="s">
        <v>22</v>
      </c>
      <c r="C35" s="12">
        <v>0</v>
      </c>
      <c r="D35" s="12">
        <v>238094.73999508173</v>
      </c>
      <c r="E35" s="13">
        <f>SUM(C35+D35)</f>
        <v>238094.73999508173</v>
      </c>
      <c r="F35" s="13">
        <f>VLOOKUP(A35,[1]Sheet1!$A$3:$AE$35,31,)</f>
        <v>160640.17487842566</v>
      </c>
      <c r="G35" s="12">
        <f t="shared" si="0"/>
        <v>0</v>
      </c>
      <c r="H35" s="12">
        <f t="shared" si="1"/>
        <v>160640.17487842566</v>
      </c>
    </row>
    <row r="36" spans="1:11" ht="15" x14ac:dyDescent="0.25">
      <c r="A36" s="6" t="s">
        <v>70</v>
      </c>
      <c r="B36" s="7" t="s">
        <v>36</v>
      </c>
      <c r="C36" s="8">
        <v>15227</v>
      </c>
      <c r="D36" s="8">
        <v>263813.330736003</v>
      </c>
      <c r="E36" s="8">
        <f t="shared" si="2"/>
        <v>279040.330736003</v>
      </c>
      <c r="F36" s="8">
        <f>VLOOKUP(A36,[1]Sheet1!$A$3:$AE$35,31,)</f>
        <v>278873.92798281158</v>
      </c>
      <c r="G36" s="8">
        <f t="shared" si="0"/>
        <v>0</v>
      </c>
      <c r="H36" s="8">
        <f t="shared" si="1"/>
        <v>278873.92798281158</v>
      </c>
    </row>
    <row r="37" spans="1:11" ht="15" x14ac:dyDescent="0.25">
      <c r="B37" s="15" t="s">
        <v>26</v>
      </c>
      <c r="C37" s="16">
        <f>SUM(C6:C36)+C4</f>
        <v>1588444</v>
      </c>
      <c r="D37" s="16">
        <f t="shared" ref="D37:H37" si="3">SUM(D4:D36)</f>
        <v>8850000.0000000019</v>
      </c>
      <c r="E37" s="16">
        <f t="shared" si="3"/>
        <v>10427874.000000004</v>
      </c>
      <c r="F37" s="16">
        <f>SUM(F4:F36)</f>
        <v>7126158.9398405291</v>
      </c>
      <c r="G37" s="17">
        <f t="shared" si="3"/>
        <v>0</v>
      </c>
      <c r="H37" s="17">
        <f t="shared" si="3"/>
        <v>7126158.9398405291</v>
      </c>
    </row>
    <row r="38" spans="1:11" ht="15" x14ac:dyDescent="0.25">
      <c r="B38" s="18"/>
      <c r="C38" s="19"/>
      <c r="D38" s="19"/>
      <c r="E38" s="19"/>
      <c r="F38" s="19"/>
      <c r="G38" s="20"/>
      <c r="H38" s="20"/>
    </row>
    <row r="39" spans="1:11" s="21" customFormat="1" ht="15" x14ac:dyDescent="0.25">
      <c r="B39" s="22"/>
      <c r="C39" s="6"/>
      <c r="D39" s="6"/>
      <c r="E39" s="23"/>
      <c r="F39" s="24"/>
      <c r="G39" s="6"/>
      <c r="H39" s="6"/>
    </row>
    <row r="40" spans="1:11" s="21" customFormat="1" ht="15" x14ac:dyDescent="0.25">
      <c r="C40" s="6"/>
      <c r="D40" s="23"/>
      <c r="E40" s="24"/>
      <c r="F40" s="24"/>
      <c r="G40" s="25"/>
      <c r="H40" s="25"/>
    </row>
    <row r="41" spans="1:11" s="21" customFormat="1" ht="15" x14ac:dyDescent="0.25">
      <c r="B41" s="27" t="s">
        <v>82</v>
      </c>
      <c r="D41" s="26">
        <f>C37</f>
        <v>1588444</v>
      </c>
      <c r="E41" s="28"/>
      <c r="F41" s="26"/>
    </row>
    <row r="42" spans="1:11" s="21" customFormat="1" ht="15" x14ac:dyDescent="0.25">
      <c r="B42" s="27" t="s">
        <v>34</v>
      </c>
      <c r="D42" s="26">
        <f>D37</f>
        <v>8850000.0000000019</v>
      </c>
      <c r="E42" s="28"/>
      <c r="K42" s="26"/>
    </row>
    <row r="43" spans="1:11" s="21" customFormat="1" ht="15" x14ac:dyDescent="0.25">
      <c r="B43" s="27" t="s">
        <v>35</v>
      </c>
      <c r="D43" s="26">
        <f>D41+D42</f>
        <v>10438444.000000002</v>
      </c>
      <c r="E43" s="26"/>
    </row>
    <row r="44" spans="1:11" s="21" customFormat="1" ht="15" x14ac:dyDescent="0.25">
      <c r="B44" s="27"/>
      <c r="E44" s="28"/>
      <c r="K44" s="26"/>
    </row>
    <row r="45" spans="1:11" s="21" customFormat="1" ht="15" x14ac:dyDescent="0.25">
      <c r="B45" s="27" t="s">
        <v>37</v>
      </c>
      <c r="D45" s="26">
        <f>F37</f>
        <v>7126158.9398405291</v>
      </c>
      <c r="E45" s="28"/>
      <c r="F45" s="26"/>
    </row>
    <row r="46" spans="1:11" s="21" customFormat="1" ht="15" x14ac:dyDescent="0.25">
      <c r="B46" s="21" t="s">
        <v>71</v>
      </c>
      <c r="C46" s="6"/>
      <c r="D46" s="26">
        <f>H37-C5</f>
        <v>7136728.9398405291</v>
      </c>
      <c r="E46" s="28"/>
      <c r="G46" s="26"/>
      <c r="K46" s="26"/>
    </row>
    <row r="47" spans="1:11" s="21" customFormat="1" ht="15" x14ac:dyDescent="0.25">
      <c r="B47" s="21" t="s">
        <v>72</v>
      </c>
      <c r="D47" s="26">
        <f>D42-D46</f>
        <v>1713271.0601594727</v>
      </c>
      <c r="E47" s="28"/>
      <c r="F47" s="26"/>
    </row>
    <row r="48" spans="1:11" s="21" customFormat="1" ht="15" x14ac:dyDescent="0.25">
      <c r="B48" s="21" t="s">
        <v>73</v>
      </c>
      <c r="C48" s="6"/>
      <c r="D48" s="26">
        <f>C37</f>
        <v>1588444</v>
      </c>
      <c r="E48" s="28"/>
    </row>
    <row r="49" spans="1:12" ht="15" x14ac:dyDescent="0.25">
      <c r="B49" s="21" t="s">
        <v>74</v>
      </c>
      <c r="D49" s="26">
        <f>G37</f>
        <v>0</v>
      </c>
      <c r="E49" s="23"/>
      <c r="F49" s="6"/>
      <c r="L49" s="25"/>
    </row>
    <row r="50" spans="1:12" ht="15" x14ac:dyDescent="0.25">
      <c r="E50" s="28"/>
      <c r="F50" s="6"/>
    </row>
    <row r="51" spans="1:12" x14ac:dyDescent="0.2">
      <c r="F51" s="6"/>
    </row>
    <row r="52" spans="1:12" s="21" customFormat="1" ht="15" x14ac:dyDescent="0.25">
      <c r="B52" s="6"/>
      <c r="C52" s="6"/>
      <c r="D52" s="6"/>
      <c r="E52" s="28"/>
    </row>
    <row r="53" spans="1:12" ht="12.75" customHeight="1" x14ac:dyDescent="0.25">
      <c r="E53" s="28"/>
      <c r="F53" s="6"/>
    </row>
    <row r="54" spans="1:12" ht="15" x14ac:dyDescent="0.25">
      <c r="B54" s="21"/>
      <c r="E54" s="29"/>
      <c r="F54" s="6"/>
    </row>
    <row r="55" spans="1:12" ht="12" customHeight="1" x14ac:dyDescent="0.2">
      <c r="E55" s="6"/>
      <c r="F55" s="6"/>
    </row>
    <row r="56" spans="1:12" s="21" customFormat="1" ht="15" x14ac:dyDescent="0.25">
      <c r="A56" s="6"/>
      <c r="B56" s="30"/>
      <c r="C56" s="30"/>
      <c r="D56" s="30"/>
      <c r="E56" s="30"/>
    </row>
    <row r="57" spans="1:12" ht="12" customHeight="1" x14ac:dyDescent="0.2">
      <c r="B57" s="30"/>
      <c r="C57" s="30"/>
      <c r="D57" s="30"/>
      <c r="E57" s="30"/>
      <c r="F57" s="6"/>
    </row>
    <row r="58" spans="1:12" x14ac:dyDescent="0.2">
      <c r="E58" s="31"/>
      <c r="F58" s="6"/>
    </row>
    <row r="59" spans="1:12" x14ac:dyDescent="0.2">
      <c r="E59" s="32"/>
      <c r="F59" s="6"/>
    </row>
    <row r="60" spans="1:12" x14ac:dyDescent="0.2">
      <c r="F60" s="6"/>
    </row>
    <row r="61" spans="1:12" x14ac:dyDescent="0.2">
      <c r="F61" s="6"/>
    </row>
    <row r="62" spans="1:12" x14ac:dyDescent="0.2">
      <c r="F62" s="6"/>
    </row>
    <row r="63" spans="1:12" x14ac:dyDescent="0.2">
      <c r="F63" s="6"/>
    </row>
    <row r="64" spans="1:12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</sheetData>
  <sheetProtection formatCells="0" formatColumns="0" formatRows="0"/>
  <mergeCells count="1">
    <mergeCell ref="C2:H2"/>
  </mergeCells>
  <phoneticPr fontId="0" type="noConversion"/>
  <pageMargins left="0" right="0" top="0.98425196850393704" bottom="0" header="0.51181102362204722" footer="0.51181102362204722"/>
  <pageSetup paperSize="9" scale="72" orientation="landscape" copies="3" r:id="rId1"/>
  <headerFooter alignWithMargins="0">
    <oddHeader>&amp;C&amp;"Arial,Bold"&amp;F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</vt:lpstr>
      <vt:lpstr>'2020-21'!Print_Area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2016-01-11T08:56:50Z</cp:lastPrinted>
  <dcterms:created xsi:type="dcterms:W3CDTF">2001-02-16T10:19:28Z</dcterms:created>
  <dcterms:modified xsi:type="dcterms:W3CDTF">2020-08-18T08:17:47Z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df50cbce6c39491092720978339f037c</vt:lpwstr>
  </property>
  <property fmtid="{D5CDD505-2E9C-101B-9397-08002B2CF9AE}" pid="3" name="SW-FINGERPRINT">
    <vt:lpwstr/>
  </property>
</Properties>
</file>