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Traffic &amp; Mobility\Parking &amp; Traffic Enforcement\Borough Information\Borough Enforcement Stats\2019-2020\"/>
    </mc:Choice>
  </mc:AlternateContent>
  <xr:revisionPtr revIDLastSave="0" documentId="13_ncr:1_{8781C00B-9B24-4142-AC1C-969AC9416FC3}" xr6:coauthVersionLast="44" xr6:coauthVersionMax="45" xr10:uidLastSave="{00000000-0000-0000-0000-000000000000}"/>
  <bookViews>
    <workbookView xWindow="-120" yWindow="-120" windowWidth="29040" windowHeight="17640" activeTab="1" xr2:uid="{00000000-000D-0000-FFFF-FFFF00000000}"/>
  </bookViews>
  <sheets>
    <sheet name="Parking (PCN,Clamp,Remove" sheetId="2" r:id="rId1"/>
    <sheet name="Bus Lanes" sheetId="3" r:id="rId2"/>
    <sheet name="Moving Traffic" sheetId="4" r:id="rId3"/>
    <sheet name="Lorry Control" sheetId="5" r:id="rId4"/>
    <sheet name=" Total (exc. litter &amp; waste)" sheetId="6" r:id="rId5"/>
    <sheet name="Litter &amp; Waste" sheetId="7" r:id="rId6"/>
    <sheet name="Total - All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2" i="4" l="1"/>
  <c r="D122" i="4"/>
  <c r="E122" i="4"/>
  <c r="F122" i="4"/>
  <c r="G122" i="4"/>
  <c r="H122" i="4"/>
  <c r="I122" i="4"/>
  <c r="J122" i="4"/>
  <c r="K122" i="4"/>
  <c r="L122" i="4"/>
  <c r="M122" i="4"/>
  <c r="C81" i="4"/>
  <c r="D81" i="4"/>
  <c r="E81" i="4"/>
  <c r="F81" i="4"/>
  <c r="G81" i="4"/>
  <c r="H81" i="4"/>
  <c r="I81" i="4"/>
  <c r="J81" i="4"/>
  <c r="K81" i="4"/>
  <c r="L81" i="4"/>
  <c r="M81" i="4"/>
  <c r="C40" i="4"/>
  <c r="D40" i="4"/>
  <c r="E40" i="4"/>
  <c r="F40" i="4"/>
  <c r="G40" i="4"/>
  <c r="H40" i="4"/>
  <c r="I40" i="4"/>
  <c r="J40" i="4"/>
  <c r="C124" i="3"/>
  <c r="D124" i="3"/>
  <c r="E124" i="3"/>
  <c r="F124" i="3"/>
  <c r="G124" i="3"/>
  <c r="H124" i="3"/>
  <c r="I124" i="3"/>
  <c r="J124" i="3"/>
  <c r="K124" i="3"/>
  <c r="L124" i="3"/>
  <c r="M124" i="3"/>
  <c r="C84" i="3"/>
  <c r="D84" i="3"/>
  <c r="E84" i="3"/>
  <c r="F84" i="3"/>
  <c r="G84" i="3"/>
  <c r="H84" i="3"/>
  <c r="I84" i="3"/>
  <c r="J84" i="3"/>
  <c r="K84" i="3"/>
  <c r="L84" i="3"/>
  <c r="M84" i="3"/>
  <c r="C44" i="3"/>
  <c r="E44" i="3"/>
  <c r="F44" i="3"/>
  <c r="G44" i="3"/>
  <c r="H44" i="3"/>
  <c r="I44" i="3"/>
  <c r="J44" i="3"/>
  <c r="C124" i="2"/>
  <c r="D124" i="2"/>
  <c r="E124" i="2"/>
  <c r="F124" i="2"/>
  <c r="G124" i="2"/>
  <c r="H124" i="2"/>
  <c r="I124" i="2"/>
  <c r="J124" i="2"/>
  <c r="K124" i="2"/>
  <c r="L124" i="2"/>
  <c r="M124" i="2"/>
  <c r="C84" i="2"/>
  <c r="D84" i="2"/>
  <c r="E84" i="2"/>
  <c r="F84" i="2"/>
  <c r="G84" i="2"/>
  <c r="H84" i="2"/>
  <c r="I84" i="2"/>
  <c r="J84" i="2"/>
  <c r="K84" i="2"/>
  <c r="L84" i="2"/>
  <c r="M84" i="2"/>
  <c r="C44" i="2"/>
  <c r="E44" i="2"/>
  <c r="F44" i="2"/>
  <c r="G44" i="2"/>
  <c r="H44" i="2"/>
  <c r="I44" i="2"/>
  <c r="J44" i="2"/>
  <c r="I38" i="6" l="1"/>
  <c r="H38" i="6"/>
  <c r="G38" i="6"/>
  <c r="F38" i="6"/>
  <c r="E38" i="6"/>
  <c r="J38" i="6"/>
  <c r="C38" i="6"/>
  <c r="B38" i="6"/>
  <c r="I37" i="6"/>
  <c r="H37" i="6"/>
  <c r="G37" i="6"/>
  <c r="F37" i="6"/>
  <c r="E37" i="6"/>
  <c r="J37" i="6"/>
  <c r="C37" i="6"/>
  <c r="B37" i="6"/>
  <c r="I36" i="6"/>
  <c r="H36" i="6"/>
  <c r="G36" i="6"/>
  <c r="F36" i="6"/>
  <c r="E36" i="6"/>
  <c r="J36" i="6"/>
  <c r="C36" i="6"/>
  <c r="B36" i="6"/>
  <c r="I35" i="6"/>
  <c r="H35" i="6"/>
  <c r="G35" i="6"/>
  <c r="F35" i="6"/>
  <c r="E35" i="6"/>
  <c r="J35" i="6"/>
  <c r="C35" i="6"/>
  <c r="B35" i="6"/>
  <c r="I34" i="6"/>
  <c r="H34" i="6"/>
  <c r="G34" i="6"/>
  <c r="F34" i="6"/>
  <c r="E34" i="6"/>
  <c r="J34" i="6"/>
  <c r="C34" i="6"/>
  <c r="B34" i="6"/>
  <c r="I33" i="6"/>
  <c r="H33" i="6"/>
  <c r="G33" i="6"/>
  <c r="F33" i="6"/>
  <c r="E33" i="6"/>
  <c r="J33" i="6"/>
  <c r="C33" i="6"/>
  <c r="B33" i="6"/>
  <c r="I32" i="6"/>
  <c r="H32" i="6"/>
  <c r="G32" i="6"/>
  <c r="F32" i="6"/>
  <c r="E32" i="6"/>
  <c r="J32" i="6"/>
  <c r="C32" i="6"/>
  <c r="B32" i="6"/>
  <c r="I31" i="6"/>
  <c r="H31" i="6"/>
  <c r="G31" i="6"/>
  <c r="F31" i="6"/>
  <c r="E31" i="6"/>
  <c r="J31" i="6"/>
  <c r="C31" i="6"/>
  <c r="B31" i="6"/>
  <c r="I30" i="6"/>
  <c r="H30" i="6"/>
  <c r="G30" i="6"/>
  <c r="F30" i="6"/>
  <c r="E30" i="6"/>
  <c r="J30" i="6"/>
  <c r="C30" i="6"/>
  <c r="B30" i="6"/>
  <c r="I29" i="6"/>
  <c r="H29" i="6"/>
  <c r="G29" i="6"/>
  <c r="F29" i="6"/>
  <c r="E29" i="6"/>
  <c r="J29" i="6"/>
  <c r="C29" i="6"/>
  <c r="B29" i="6"/>
  <c r="I28" i="6"/>
  <c r="H28" i="6"/>
  <c r="G28" i="6"/>
  <c r="F28" i="6"/>
  <c r="E28" i="6"/>
  <c r="J28" i="6"/>
  <c r="C28" i="6"/>
  <c r="B28" i="6"/>
  <c r="B5" i="6"/>
  <c r="C5" i="6"/>
  <c r="J5" i="6"/>
  <c r="E5" i="6"/>
  <c r="F5" i="6"/>
  <c r="G5" i="6"/>
  <c r="H5" i="6"/>
  <c r="I5" i="6"/>
  <c r="B6" i="6"/>
  <c r="C6" i="6"/>
  <c r="J6" i="6"/>
  <c r="E6" i="6"/>
  <c r="F6" i="6"/>
  <c r="G6" i="6"/>
  <c r="H6" i="6"/>
  <c r="I6" i="6"/>
  <c r="B7" i="6"/>
  <c r="C7" i="6"/>
  <c r="J7" i="6"/>
  <c r="E7" i="6"/>
  <c r="F7" i="6"/>
  <c r="G7" i="6"/>
  <c r="H7" i="6"/>
  <c r="I7" i="6"/>
  <c r="B8" i="6"/>
  <c r="C8" i="6"/>
  <c r="J8" i="6"/>
  <c r="E8" i="6"/>
  <c r="F8" i="6"/>
  <c r="G8" i="6"/>
  <c r="H8" i="6"/>
  <c r="I8" i="6"/>
  <c r="B9" i="6"/>
  <c r="C9" i="6"/>
  <c r="J9" i="6"/>
  <c r="E9" i="6"/>
  <c r="F9" i="6"/>
  <c r="G9" i="6"/>
  <c r="H9" i="6"/>
  <c r="I9" i="6"/>
  <c r="B10" i="6"/>
  <c r="C10" i="6"/>
  <c r="J10" i="6"/>
  <c r="E10" i="6"/>
  <c r="F10" i="6"/>
  <c r="G10" i="6"/>
  <c r="H10" i="6"/>
  <c r="I10" i="6"/>
  <c r="B11" i="6"/>
  <c r="C11" i="6"/>
  <c r="J11" i="6"/>
  <c r="E11" i="6"/>
  <c r="F11" i="6"/>
  <c r="G11" i="6"/>
  <c r="H11" i="6"/>
  <c r="I11" i="6"/>
  <c r="B12" i="6"/>
  <c r="C12" i="6"/>
  <c r="J12" i="6"/>
  <c r="E12" i="6"/>
  <c r="F12" i="6"/>
  <c r="G12" i="6"/>
  <c r="H12" i="6"/>
  <c r="I12" i="6"/>
  <c r="B13" i="6"/>
  <c r="C13" i="6"/>
  <c r="J13" i="6"/>
  <c r="E13" i="6"/>
  <c r="F13" i="6"/>
  <c r="G13" i="6"/>
  <c r="H13" i="6"/>
  <c r="I13" i="6"/>
  <c r="B14" i="6"/>
  <c r="C14" i="6"/>
  <c r="J14" i="6"/>
  <c r="E14" i="6"/>
  <c r="F14" i="6"/>
  <c r="G14" i="6"/>
  <c r="H14" i="6"/>
  <c r="I14" i="6"/>
  <c r="B15" i="6"/>
  <c r="C15" i="6"/>
  <c r="J15" i="6"/>
  <c r="E15" i="6"/>
  <c r="F15" i="6"/>
  <c r="G15" i="6"/>
  <c r="H15" i="6"/>
  <c r="I15" i="6"/>
  <c r="B16" i="6"/>
  <c r="C16" i="6"/>
  <c r="J16" i="6"/>
  <c r="E16" i="6"/>
  <c r="F16" i="6"/>
  <c r="G16" i="6"/>
  <c r="H16" i="6"/>
  <c r="I16" i="6"/>
  <c r="B17" i="6"/>
  <c r="C17" i="6"/>
  <c r="J17" i="6"/>
  <c r="E17" i="6"/>
  <c r="F17" i="6"/>
  <c r="G17" i="6"/>
  <c r="H17" i="6"/>
  <c r="I17" i="6"/>
  <c r="B18" i="6"/>
  <c r="C18" i="6"/>
  <c r="J18" i="6"/>
  <c r="E18" i="6"/>
  <c r="F18" i="6"/>
  <c r="G18" i="6"/>
  <c r="H18" i="6"/>
  <c r="I18" i="6"/>
  <c r="B19" i="6"/>
  <c r="C19" i="6"/>
  <c r="J19" i="6"/>
  <c r="E19" i="6"/>
  <c r="F19" i="6"/>
  <c r="G19" i="6"/>
  <c r="H19" i="6"/>
  <c r="I19" i="6"/>
  <c r="B20" i="6"/>
  <c r="C20" i="6"/>
  <c r="J20" i="6"/>
  <c r="E20" i="6"/>
  <c r="F20" i="6"/>
  <c r="G20" i="6"/>
  <c r="H20" i="6"/>
  <c r="I20" i="6"/>
  <c r="B21" i="6"/>
  <c r="C21" i="6"/>
  <c r="J21" i="6"/>
  <c r="E21" i="6"/>
  <c r="F21" i="6"/>
  <c r="G21" i="6"/>
  <c r="H21" i="6"/>
  <c r="I21" i="6"/>
  <c r="B22" i="6"/>
  <c r="C22" i="6"/>
  <c r="J22" i="6"/>
  <c r="E22" i="6"/>
  <c r="F22" i="6"/>
  <c r="G22" i="6"/>
  <c r="H22" i="6"/>
  <c r="I22" i="6"/>
  <c r="B23" i="6"/>
  <c r="C23" i="6"/>
  <c r="J23" i="6"/>
  <c r="E23" i="6"/>
  <c r="F23" i="6"/>
  <c r="G23" i="6"/>
  <c r="H23" i="6"/>
  <c r="I23" i="6"/>
  <c r="B24" i="6"/>
  <c r="C24" i="6"/>
  <c r="J24" i="6"/>
  <c r="E24" i="6"/>
  <c r="F24" i="6"/>
  <c r="G24" i="6"/>
  <c r="H24" i="6"/>
  <c r="I24" i="6"/>
  <c r="B25" i="6"/>
  <c r="C25" i="6"/>
  <c r="J25" i="6"/>
  <c r="E25" i="6"/>
  <c r="F25" i="6"/>
  <c r="G25" i="6"/>
  <c r="H25" i="6"/>
  <c r="I25" i="6"/>
  <c r="B26" i="6"/>
  <c r="C26" i="6"/>
  <c r="J26" i="6"/>
  <c r="E26" i="6"/>
  <c r="F26" i="6"/>
  <c r="G26" i="6"/>
  <c r="H26" i="6"/>
  <c r="I26" i="6"/>
  <c r="D5" i="5"/>
  <c r="D6" i="5"/>
  <c r="C45" i="6"/>
  <c r="J45" i="6"/>
  <c r="D45" i="6"/>
  <c r="E45" i="6"/>
  <c r="C46" i="6"/>
  <c r="J46" i="6"/>
  <c r="D46" i="6"/>
  <c r="E46" i="6"/>
  <c r="C47" i="6"/>
  <c r="J47" i="6"/>
  <c r="D47" i="6"/>
  <c r="E47" i="6"/>
  <c r="C48" i="6"/>
  <c r="J48" i="6"/>
  <c r="D48" i="6"/>
  <c r="E48" i="6"/>
  <c r="C49" i="6"/>
  <c r="J49" i="6"/>
  <c r="D49" i="6"/>
  <c r="E49" i="6"/>
  <c r="C50" i="6"/>
  <c r="J50" i="6"/>
  <c r="D50" i="6"/>
  <c r="E50" i="6"/>
  <c r="C51" i="6"/>
  <c r="J51" i="6"/>
  <c r="D51" i="6"/>
  <c r="E51" i="6"/>
  <c r="C52" i="6"/>
  <c r="J52" i="6"/>
  <c r="D52" i="6"/>
  <c r="E52" i="6"/>
  <c r="C53" i="6"/>
  <c r="J53" i="6"/>
  <c r="D53" i="6"/>
  <c r="E53" i="6"/>
  <c r="C54" i="6"/>
  <c r="J54" i="6"/>
  <c r="D54" i="6"/>
  <c r="E54" i="6"/>
  <c r="C55" i="6"/>
  <c r="J55" i="6"/>
  <c r="D55" i="6"/>
  <c r="E55" i="6"/>
  <c r="C56" i="6"/>
  <c r="J56" i="6"/>
  <c r="D56" i="6"/>
  <c r="E56" i="6"/>
  <c r="C57" i="6"/>
  <c r="J57" i="6"/>
  <c r="D57" i="6"/>
  <c r="E57" i="6"/>
  <c r="C58" i="6"/>
  <c r="J58" i="6"/>
  <c r="D58" i="6"/>
  <c r="E58" i="6"/>
  <c r="C59" i="6"/>
  <c r="J59" i="6"/>
  <c r="D59" i="6"/>
  <c r="E59" i="6"/>
  <c r="C60" i="6"/>
  <c r="J60" i="6"/>
  <c r="D60" i="6"/>
  <c r="E60" i="6"/>
  <c r="C61" i="6"/>
  <c r="J61" i="6"/>
  <c r="D61" i="6"/>
  <c r="E61" i="6"/>
  <c r="C62" i="6"/>
  <c r="J62" i="6"/>
  <c r="D62" i="6"/>
  <c r="E62" i="6"/>
  <c r="C63" i="6"/>
  <c r="J63" i="6"/>
  <c r="D63" i="6"/>
  <c r="E63" i="6"/>
  <c r="C64" i="6"/>
  <c r="J64" i="6"/>
  <c r="D64" i="6"/>
  <c r="E64" i="6"/>
  <c r="C65" i="6"/>
  <c r="J65" i="6"/>
  <c r="D65" i="6"/>
  <c r="E65" i="6"/>
  <c r="C66" i="6"/>
  <c r="J66" i="6"/>
  <c r="D66" i="6"/>
  <c r="E66" i="6"/>
  <c r="C67" i="6"/>
  <c r="J67" i="6"/>
  <c r="D67" i="6"/>
  <c r="E67" i="6"/>
  <c r="C68" i="6"/>
  <c r="J68" i="6"/>
  <c r="D68" i="6"/>
  <c r="E68" i="6"/>
  <c r="C69" i="6"/>
  <c r="J69" i="6"/>
  <c r="D69" i="6"/>
  <c r="E69" i="6"/>
  <c r="C70" i="6"/>
  <c r="J70" i="6"/>
  <c r="D70" i="6"/>
  <c r="E70" i="6"/>
  <c r="C71" i="6"/>
  <c r="J71" i="6"/>
  <c r="D71" i="6"/>
  <c r="E71" i="6"/>
  <c r="C72" i="6"/>
  <c r="J72" i="6"/>
  <c r="D72" i="6"/>
  <c r="E72" i="6"/>
  <c r="C73" i="6"/>
  <c r="J73" i="6"/>
  <c r="D73" i="6"/>
  <c r="E73" i="6"/>
  <c r="C74" i="6"/>
  <c r="J74" i="6"/>
  <c r="D74" i="6"/>
  <c r="E74" i="6"/>
  <c r="C75" i="6"/>
  <c r="J75" i="6"/>
  <c r="D75" i="6"/>
  <c r="E75" i="6"/>
  <c r="C76" i="6"/>
  <c r="J76" i="6"/>
  <c r="D76" i="6"/>
  <c r="E76" i="6"/>
  <c r="C77" i="6"/>
  <c r="J77" i="6"/>
  <c r="D77" i="6"/>
  <c r="E77" i="6"/>
  <c r="C78" i="6"/>
  <c r="J78" i="6"/>
  <c r="D78" i="6"/>
  <c r="E78" i="6"/>
  <c r="C79" i="6"/>
  <c r="J79" i="6"/>
  <c r="D79" i="6"/>
  <c r="E79" i="6"/>
  <c r="E81" i="6" l="1"/>
  <c r="D81" i="6"/>
  <c r="J81" i="6"/>
  <c r="C81" i="6"/>
  <c r="C31" i="8"/>
  <c r="J31" i="8"/>
  <c r="D31" i="8"/>
  <c r="E31" i="8"/>
  <c r="F31" i="8"/>
  <c r="G31" i="8"/>
  <c r="H31" i="8"/>
  <c r="I31" i="8"/>
  <c r="C39" i="8"/>
  <c r="J39" i="8"/>
  <c r="D39" i="8"/>
  <c r="E39" i="8"/>
  <c r="F39" i="8"/>
  <c r="G39" i="8"/>
  <c r="H39" i="8"/>
  <c r="I39" i="8"/>
  <c r="B7" i="7"/>
  <c r="C7" i="7"/>
  <c r="I7" i="7"/>
  <c r="D7" i="7"/>
  <c r="E7" i="7"/>
  <c r="F7" i="7"/>
  <c r="G7" i="7"/>
  <c r="H7" i="7"/>
  <c r="C4" i="6"/>
  <c r="J4" i="6"/>
  <c r="E4" i="6"/>
  <c r="F4" i="6"/>
  <c r="G4" i="6"/>
  <c r="H4" i="6"/>
  <c r="I4" i="6"/>
  <c r="C5" i="8"/>
  <c r="J5" i="8"/>
  <c r="E5" i="8"/>
  <c r="F5" i="8"/>
  <c r="G5" i="8"/>
  <c r="H5" i="8"/>
  <c r="I5" i="8"/>
  <c r="C6" i="8"/>
  <c r="J6" i="8"/>
  <c r="E6" i="8"/>
  <c r="F6" i="8"/>
  <c r="G6" i="8"/>
  <c r="H6" i="8"/>
  <c r="I6" i="8"/>
  <c r="C7" i="8"/>
  <c r="J7" i="8"/>
  <c r="E7" i="8"/>
  <c r="F7" i="8"/>
  <c r="G7" i="8"/>
  <c r="H7" i="8"/>
  <c r="I7" i="8"/>
  <c r="C8" i="8"/>
  <c r="J8" i="8"/>
  <c r="E8" i="8"/>
  <c r="F8" i="8"/>
  <c r="G8" i="8"/>
  <c r="H8" i="8"/>
  <c r="I8" i="8"/>
  <c r="C9" i="8"/>
  <c r="J9" i="8"/>
  <c r="E9" i="8"/>
  <c r="F9" i="8"/>
  <c r="G9" i="8"/>
  <c r="H9" i="8"/>
  <c r="I9" i="8"/>
  <c r="C10" i="8"/>
  <c r="J10" i="8"/>
  <c r="E10" i="8"/>
  <c r="F10" i="8"/>
  <c r="G10" i="8"/>
  <c r="H10" i="8"/>
  <c r="I10" i="8"/>
  <c r="C11" i="8"/>
  <c r="J11" i="8"/>
  <c r="E11" i="8"/>
  <c r="F11" i="8"/>
  <c r="G11" i="8"/>
  <c r="H11" i="8"/>
  <c r="I11" i="8"/>
  <c r="C12" i="8"/>
  <c r="J12" i="8"/>
  <c r="E12" i="8"/>
  <c r="F12" i="8"/>
  <c r="G12" i="8"/>
  <c r="H12" i="8"/>
  <c r="I12" i="8"/>
  <c r="C13" i="8"/>
  <c r="J13" i="8"/>
  <c r="E13" i="8"/>
  <c r="F13" i="8"/>
  <c r="G13" i="8"/>
  <c r="H13" i="8"/>
  <c r="I13" i="8"/>
  <c r="C14" i="8"/>
  <c r="J14" i="8"/>
  <c r="E14" i="8"/>
  <c r="F14" i="8"/>
  <c r="G14" i="8"/>
  <c r="H14" i="8"/>
  <c r="I14" i="8"/>
  <c r="C15" i="8"/>
  <c r="J15" i="8"/>
  <c r="E15" i="8"/>
  <c r="F15" i="8"/>
  <c r="G15" i="8"/>
  <c r="H15" i="8"/>
  <c r="I15" i="8"/>
  <c r="C16" i="8"/>
  <c r="J16" i="8"/>
  <c r="E16" i="8"/>
  <c r="F16" i="8"/>
  <c r="G16" i="8"/>
  <c r="H16" i="8"/>
  <c r="I16" i="8"/>
  <c r="C17" i="8"/>
  <c r="J17" i="8"/>
  <c r="E17" i="8"/>
  <c r="F17" i="8"/>
  <c r="G17" i="8"/>
  <c r="H17" i="8"/>
  <c r="I17" i="8"/>
  <c r="C18" i="8"/>
  <c r="J18" i="8"/>
  <c r="E18" i="8"/>
  <c r="F18" i="8"/>
  <c r="G18" i="8"/>
  <c r="H18" i="8"/>
  <c r="I18" i="8"/>
  <c r="C19" i="8"/>
  <c r="J19" i="8"/>
  <c r="E19" i="8"/>
  <c r="F19" i="8"/>
  <c r="G19" i="8"/>
  <c r="H19" i="8"/>
  <c r="I19" i="8"/>
  <c r="C20" i="8"/>
  <c r="J20" i="8"/>
  <c r="E20" i="8"/>
  <c r="F20" i="8"/>
  <c r="G20" i="8"/>
  <c r="H20" i="8"/>
  <c r="I20" i="8"/>
  <c r="C21" i="8"/>
  <c r="J21" i="8"/>
  <c r="E21" i="8"/>
  <c r="F21" i="8"/>
  <c r="G21" i="8"/>
  <c r="H21" i="8"/>
  <c r="I21" i="8"/>
  <c r="C22" i="8"/>
  <c r="J22" i="8"/>
  <c r="E22" i="8"/>
  <c r="F22" i="8"/>
  <c r="G22" i="8"/>
  <c r="H22" i="8"/>
  <c r="I22" i="8"/>
  <c r="C23" i="8"/>
  <c r="J23" i="8"/>
  <c r="E23" i="8"/>
  <c r="F23" i="8"/>
  <c r="G23" i="8"/>
  <c r="H23" i="8"/>
  <c r="I23" i="8"/>
  <c r="C24" i="8"/>
  <c r="J24" i="8"/>
  <c r="E24" i="8"/>
  <c r="F24" i="8"/>
  <c r="G24" i="8"/>
  <c r="H24" i="8"/>
  <c r="I24" i="8"/>
  <c r="C25" i="8"/>
  <c r="J25" i="8"/>
  <c r="E25" i="8"/>
  <c r="F25" i="8"/>
  <c r="G25" i="8"/>
  <c r="H25" i="8"/>
  <c r="I25" i="8"/>
  <c r="C26" i="8"/>
  <c r="J26" i="8"/>
  <c r="E26" i="8"/>
  <c r="F26" i="8"/>
  <c r="G26" i="8"/>
  <c r="H26" i="8"/>
  <c r="I26" i="8"/>
  <c r="J27" i="6"/>
  <c r="J27" i="8" s="1"/>
  <c r="E27" i="6"/>
  <c r="E27" i="8" s="1"/>
  <c r="F27" i="6"/>
  <c r="F27" i="8" s="1"/>
  <c r="G27" i="6"/>
  <c r="G27" i="8" s="1"/>
  <c r="H27" i="6"/>
  <c r="H27" i="8" s="1"/>
  <c r="I27" i="6"/>
  <c r="I27" i="8" s="1"/>
  <c r="C28" i="8"/>
  <c r="J28" i="8"/>
  <c r="E28" i="8"/>
  <c r="F28" i="8"/>
  <c r="G28" i="8"/>
  <c r="H28" i="8"/>
  <c r="I28" i="8"/>
  <c r="C29" i="8"/>
  <c r="J29" i="8"/>
  <c r="E29" i="8"/>
  <c r="F29" i="8"/>
  <c r="G29" i="8"/>
  <c r="H29" i="8"/>
  <c r="I29" i="8"/>
  <c r="C30" i="8"/>
  <c r="J30" i="8"/>
  <c r="E30" i="8"/>
  <c r="F30" i="8"/>
  <c r="G30" i="8"/>
  <c r="H30" i="8"/>
  <c r="I30" i="8"/>
  <c r="C32" i="8"/>
  <c r="J32" i="8"/>
  <c r="E32" i="8"/>
  <c r="F32" i="8"/>
  <c r="G32" i="8"/>
  <c r="H32" i="8"/>
  <c r="I32" i="8"/>
  <c r="C33" i="8"/>
  <c r="J33" i="8"/>
  <c r="E33" i="8"/>
  <c r="F33" i="8"/>
  <c r="G33" i="8"/>
  <c r="H33" i="8"/>
  <c r="I33" i="8"/>
  <c r="C34" i="8"/>
  <c r="J34" i="8"/>
  <c r="E34" i="8"/>
  <c r="F34" i="8"/>
  <c r="G34" i="8"/>
  <c r="H34" i="8"/>
  <c r="I34" i="8"/>
  <c r="C35" i="8"/>
  <c r="J35" i="8"/>
  <c r="E35" i="8"/>
  <c r="F35" i="8"/>
  <c r="G35" i="8"/>
  <c r="H35" i="8"/>
  <c r="I35" i="8"/>
  <c r="C36" i="8"/>
  <c r="J36" i="8"/>
  <c r="E36" i="8"/>
  <c r="F36" i="8"/>
  <c r="G36" i="8"/>
  <c r="H36" i="8"/>
  <c r="I36" i="8"/>
  <c r="C37" i="8"/>
  <c r="J37" i="8"/>
  <c r="E37" i="8"/>
  <c r="F37" i="8"/>
  <c r="G37" i="8"/>
  <c r="H37" i="8"/>
  <c r="I37" i="8"/>
  <c r="C38" i="8"/>
  <c r="J38" i="8"/>
  <c r="E38" i="8"/>
  <c r="F38" i="8"/>
  <c r="G38" i="8"/>
  <c r="H38" i="8"/>
  <c r="I38" i="8"/>
  <c r="C40" i="8"/>
  <c r="J40" i="8"/>
  <c r="E40" i="8"/>
  <c r="F40" i="8"/>
  <c r="G40" i="8"/>
  <c r="H40" i="8"/>
  <c r="I40" i="8"/>
  <c r="B27" i="6"/>
  <c r="B27" i="8" s="1"/>
  <c r="F4" i="8" l="1"/>
  <c r="F42" i="8" s="1"/>
  <c r="F40" i="6"/>
  <c r="E4" i="8"/>
  <c r="E42" i="8" s="1"/>
  <c r="E40" i="6"/>
  <c r="C4" i="8"/>
  <c r="G4" i="8"/>
  <c r="G42" i="8" s="1"/>
  <c r="G40" i="6"/>
  <c r="J4" i="8"/>
  <c r="J42" i="8" s="1"/>
  <c r="J40" i="6"/>
  <c r="I4" i="8"/>
  <c r="I42" i="8" s="1"/>
  <c r="I40" i="6"/>
  <c r="H4" i="8"/>
  <c r="H42" i="8" s="1"/>
  <c r="H40" i="6"/>
  <c r="D4" i="5"/>
  <c r="D27" i="6" s="1"/>
  <c r="D27" i="8" s="1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4" i="4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9" i="3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1" i="6" s="1"/>
  <c r="D15" i="2"/>
  <c r="D14" i="2"/>
  <c r="D13" i="2"/>
  <c r="D12" i="2"/>
  <c r="D11" i="2"/>
  <c r="D10" i="2"/>
  <c r="B40" i="4"/>
  <c r="B44" i="3"/>
  <c r="B44" i="2"/>
  <c r="D9" i="2"/>
  <c r="D10" i="6" l="1"/>
  <c r="D18" i="6"/>
  <c r="D18" i="8" s="1"/>
  <c r="D26" i="6"/>
  <c r="D26" i="8" s="1"/>
  <c r="D34" i="6"/>
  <c r="D44" i="3"/>
  <c r="D44" i="2"/>
  <c r="D19" i="6"/>
  <c r="D19" i="8" s="1"/>
  <c r="D6" i="6"/>
  <c r="D6" i="8" s="1"/>
  <c r="D14" i="6"/>
  <c r="D14" i="8" s="1"/>
  <c r="D22" i="6"/>
  <c r="D22" i="8" s="1"/>
  <c r="D30" i="6"/>
  <c r="D30" i="8" s="1"/>
  <c r="D12" i="6"/>
  <c r="D12" i="8" s="1"/>
  <c r="D20" i="6"/>
  <c r="D20" i="8" s="1"/>
  <c r="D28" i="6"/>
  <c r="D28" i="8" s="1"/>
  <c r="D7" i="6"/>
  <c r="D7" i="8" s="1"/>
  <c r="D15" i="6"/>
  <c r="D15" i="8" s="1"/>
  <c r="D23" i="6"/>
  <c r="D23" i="8" s="1"/>
  <c r="D31" i="6"/>
  <c r="D32" i="8" s="1"/>
  <c r="D35" i="6"/>
  <c r="D36" i="8" s="1"/>
  <c r="D16" i="6"/>
  <c r="D16" i="8" s="1"/>
  <c r="D24" i="6"/>
  <c r="D24" i="8" s="1"/>
  <c r="D8" i="6"/>
  <c r="D8" i="8" s="1"/>
  <c r="D5" i="6"/>
  <c r="D5" i="8" s="1"/>
  <c r="D13" i="6"/>
  <c r="D13" i="8" s="1"/>
  <c r="D21" i="6"/>
  <c r="D21" i="8" s="1"/>
  <c r="D29" i="6"/>
  <c r="D29" i="8" s="1"/>
  <c r="D32" i="6"/>
  <c r="D33" i="8" s="1"/>
  <c r="D17" i="6"/>
  <c r="D17" i="8" s="1"/>
  <c r="D33" i="6"/>
  <c r="D34" i="8" s="1"/>
  <c r="D9" i="6"/>
  <c r="D9" i="8" s="1"/>
  <c r="D25" i="6"/>
  <c r="D25" i="8" s="1"/>
  <c r="D38" i="6"/>
  <c r="D40" i="8" s="1"/>
  <c r="D36" i="6"/>
  <c r="D37" i="8" s="1"/>
  <c r="D37" i="6"/>
  <c r="D38" i="8" s="1"/>
  <c r="D10" i="8"/>
  <c r="D35" i="8"/>
  <c r="D11" i="8"/>
  <c r="D4" i="6"/>
  <c r="D79" i="8"/>
  <c r="D81" i="8"/>
  <c r="D82" i="8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86" i="6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83" i="8"/>
  <c r="D47" i="8"/>
  <c r="D48" i="8"/>
  <c r="D49" i="8"/>
  <c r="D117" i="8"/>
  <c r="D125" i="8"/>
  <c r="D4" i="8" l="1"/>
  <c r="D42" i="8" s="1"/>
  <c r="D40" i="6"/>
  <c r="F122" i="6"/>
  <c r="D90" i="8"/>
  <c r="D122" i="6"/>
  <c r="D78" i="8"/>
  <c r="B31" i="8" l="1"/>
  <c r="B5" i="8" l="1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8" i="8"/>
  <c r="B29" i="8"/>
  <c r="B30" i="8"/>
  <c r="B32" i="8"/>
  <c r="B33" i="8"/>
  <c r="B34" i="8"/>
  <c r="B35" i="8"/>
  <c r="B36" i="8"/>
  <c r="B37" i="8"/>
  <c r="B38" i="8"/>
  <c r="B40" i="8"/>
  <c r="B4" i="6"/>
  <c r="B4" i="8" s="1"/>
  <c r="C4" i="5" l="1"/>
  <c r="C27" i="6" s="1"/>
  <c r="C27" i="8" l="1"/>
  <c r="C42" i="8" s="1"/>
  <c r="C40" i="6"/>
  <c r="K14" i="7"/>
  <c r="M86" i="6" l="1"/>
  <c r="M90" i="8" l="1"/>
  <c r="B86" i="6"/>
  <c r="C86" i="6"/>
  <c r="E86" i="6"/>
  <c r="F90" i="8"/>
  <c r="G86" i="6"/>
  <c r="H86" i="6"/>
  <c r="I86" i="6"/>
  <c r="J86" i="6"/>
  <c r="K86" i="6"/>
  <c r="L86" i="6"/>
  <c r="B87" i="6"/>
  <c r="C87" i="6"/>
  <c r="D91" i="8"/>
  <c r="E87" i="6"/>
  <c r="G87" i="6"/>
  <c r="H87" i="6"/>
  <c r="I87" i="6"/>
  <c r="J87" i="6"/>
  <c r="K87" i="6"/>
  <c r="L87" i="6"/>
  <c r="B88" i="6"/>
  <c r="C88" i="6"/>
  <c r="D92" i="8"/>
  <c r="E88" i="6"/>
  <c r="G88" i="6"/>
  <c r="H88" i="6"/>
  <c r="I88" i="6"/>
  <c r="J88" i="6"/>
  <c r="K88" i="6"/>
  <c r="L88" i="6"/>
  <c r="B89" i="6"/>
  <c r="C89" i="6"/>
  <c r="D93" i="8"/>
  <c r="E89" i="6"/>
  <c r="G89" i="6"/>
  <c r="H89" i="6"/>
  <c r="I89" i="6"/>
  <c r="J89" i="6"/>
  <c r="K89" i="6"/>
  <c r="L89" i="6"/>
  <c r="B90" i="6"/>
  <c r="C90" i="6"/>
  <c r="D94" i="8"/>
  <c r="E90" i="6"/>
  <c r="G90" i="6"/>
  <c r="H90" i="6"/>
  <c r="I90" i="6"/>
  <c r="J90" i="6"/>
  <c r="K90" i="6"/>
  <c r="L90" i="6"/>
  <c r="B91" i="6"/>
  <c r="C91" i="6"/>
  <c r="D95" i="8"/>
  <c r="E91" i="6"/>
  <c r="G91" i="6"/>
  <c r="H91" i="6"/>
  <c r="I91" i="6"/>
  <c r="J91" i="6"/>
  <c r="K91" i="6"/>
  <c r="L91" i="6"/>
  <c r="B92" i="6"/>
  <c r="C92" i="6"/>
  <c r="D96" i="8"/>
  <c r="E92" i="6"/>
  <c r="G92" i="6"/>
  <c r="H92" i="6"/>
  <c r="I92" i="6"/>
  <c r="J92" i="6"/>
  <c r="K92" i="6"/>
  <c r="L92" i="6"/>
  <c r="B93" i="6"/>
  <c r="C93" i="6"/>
  <c r="D97" i="8"/>
  <c r="E93" i="6"/>
  <c r="G93" i="6"/>
  <c r="H93" i="6"/>
  <c r="I93" i="6"/>
  <c r="J93" i="6"/>
  <c r="K93" i="6"/>
  <c r="L93" i="6"/>
  <c r="B94" i="6"/>
  <c r="C94" i="6"/>
  <c r="D98" i="8"/>
  <c r="E94" i="6"/>
  <c r="G94" i="6"/>
  <c r="H94" i="6"/>
  <c r="I94" i="6"/>
  <c r="J94" i="6"/>
  <c r="K94" i="6"/>
  <c r="L94" i="6"/>
  <c r="B95" i="6"/>
  <c r="C95" i="6"/>
  <c r="D99" i="8"/>
  <c r="E95" i="6"/>
  <c r="G95" i="6"/>
  <c r="H95" i="6"/>
  <c r="I95" i="6"/>
  <c r="J95" i="6"/>
  <c r="K95" i="6"/>
  <c r="L95" i="6"/>
  <c r="B96" i="6"/>
  <c r="C96" i="6"/>
  <c r="D100" i="8"/>
  <c r="E96" i="6"/>
  <c r="G96" i="6"/>
  <c r="H96" i="6"/>
  <c r="I96" i="6"/>
  <c r="J96" i="6"/>
  <c r="K96" i="6"/>
  <c r="L96" i="6"/>
  <c r="B97" i="6"/>
  <c r="C97" i="6"/>
  <c r="D101" i="8"/>
  <c r="E97" i="6"/>
  <c r="G97" i="6"/>
  <c r="H97" i="6"/>
  <c r="I97" i="6"/>
  <c r="J97" i="6"/>
  <c r="K97" i="6"/>
  <c r="L97" i="6"/>
  <c r="B98" i="6"/>
  <c r="C98" i="6"/>
  <c r="D102" i="8"/>
  <c r="E98" i="6"/>
  <c r="G98" i="6"/>
  <c r="H98" i="6"/>
  <c r="I98" i="6"/>
  <c r="J98" i="6"/>
  <c r="K98" i="6"/>
  <c r="L98" i="6"/>
  <c r="B99" i="6"/>
  <c r="C99" i="6"/>
  <c r="D103" i="8"/>
  <c r="E99" i="6"/>
  <c r="G99" i="6"/>
  <c r="H99" i="6"/>
  <c r="I99" i="6"/>
  <c r="J99" i="6"/>
  <c r="K99" i="6"/>
  <c r="L99" i="6"/>
  <c r="B100" i="6"/>
  <c r="C100" i="6"/>
  <c r="D104" i="8"/>
  <c r="E100" i="6"/>
  <c r="G100" i="6"/>
  <c r="H100" i="6"/>
  <c r="I100" i="6"/>
  <c r="J100" i="6"/>
  <c r="K100" i="6"/>
  <c r="L100" i="6"/>
  <c r="B101" i="6"/>
  <c r="C101" i="6"/>
  <c r="D105" i="8"/>
  <c r="E101" i="6"/>
  <c r="G101" i="6"/>
  <c r="H101" i="6"/>
  <c r="I101" i="6"/>
  <c r="J101" i="6"/>
  <c r="K101" i="6"/>
  <c r="L101" i="6"/>
  <c r="B102" i="6"/>
  <c r="C102" i="6"/>
  <c r="D106" i="8"/>
  <c r="E102" i="6"/>
  <c r="G102" i="6"/>
  <c r="H102" i="6"/>
  <c r="I102" i="6"/>
  <c r="J102" i="6"/>
  <c r="K102" i="6"/>
  <c r="L102" i="6"/>
  <c r="B103" i="6"/>
  <c r="C103" i="6"/>
  <c r="D107" i="8"/>
  <c r="E103" i="6"/>
  <c r="G103" i="6"/>
  <c r="H103" i="6"/>
  <c r="I103" i="6"/>
  <c r="J103" i="6"/>
  <c r="K103" i="6"/>
  <c r="L103" i="6"/>
  <c r="B104" i="6"/>
  <c r="C104" i="6"/>
  <c r="D108" i="8"/>
  <c r="E104" i="6"/>
  <c r="G104" i="6"/>
  <c r="H104" i="6"/>
  <c r="I104" i="6"/>
  <c r="J104" i="6"/>
  <c r="K104" i="6"/>
  <c r="L104" i="6"/>
  <c r="B105" i="6"/>
  <c r="C105" i="6"/>
  <c r="D109" i="8"/>
  <c r="E105" i="6"/>
  <c r="G105" i="6"/>
  <c r="H105" i="6"/>
  <c r="I105" i="6"/>
  <c r="J105" i="6"/>
  <c r="K105" i="6"/>
  <c r="L105" i="6"/>
  <c r="B106" i="6"/>
  <c r="C106" i="6"/>
  <c r="D110" i="8"/>
  <c r="E106" i="6"/>
  <c r="G106" i="6"/>
  <c r="H106" i="6"/>
  <c r="I106" i="6"/>
  <c r="J106" i="6"/>
  <c r="K106" i="6"/>
  <c r="L106" i="6"/>
  <c r="B107" i="6"/>
  <c r="C107" i="6"/>
  <c r="D111" i="8"/>
  <c r="E107" i="6"/>
  <c r="G107" i="6"/>
  <c r="H107" i="6"/>
  <c r="I107" i="6"/>
  <c r="J107" i="6"/>
  <c r="K107" i="6"/>
  <c r="L107" i="6"/>
  <c r="B108" i="6"/>
  <c r="C108" i="6"/>
  <c r="D112" i="8"/>
  <c r="E108" i="6"/>
  <c r="G108" i="6"/>
  <c r="H108" i="6"/>
  <c r="I108" i="6"/>
  <c r="J108" i="6"/>
  <c r="K108" i="6"/>
  <c r="L108" i="6"/>
  <c r="B109" i="6"/>
  <c r="C109" i="6"/>
  <c r="D113" i="8"/>
  <c r="E109" i="6"/>
  <c r="G109" i="6"/>
  <c r="H109" i="6"/>
  <c r="I109" i="6"/>
  <c r="J109" i="6"/>
  <c r="K109" i="6"/>
  <c r="L109" i="6"/>
  <c r="B110" i="6"/>
  <c r="C110" i="6"/>
  <c r="D114" i="8"/>
  <c r="E110" i="6"/>
  <c r="G110" i="6"/>
  <c r="H110" i="6"/>
  <c r="I110" i="6"/>
  <c r="J110" i="6"/>
  <c r="K110" i="6"/>
  <c r="L110" i="6"/>
  <c r="B111" i="6"/>
  <c r="C111" i="6"/>
  <c r="D115" i="8"/>
  <c r="E111" i="6"/>
  <c r="G111" i="6"/>
  <c r="H111" i="6"/>
  <c r="I111" i="6"/>
  <c r="J111" i="6"/>
  <c r="K111" i="6"/>
  <c r="L111" i="6"/>
  <c r="B112" i="6"/>
  <c r="C112" i="6"/>
  <c r="D116" i="8"/>
  <c r="E112" i="6"/>
  <c r="G112" i="6"/>
  <c r="H112" i="6"/>
  <c r="I112" i="6"/>
  <c r="J112" i="6"/>
  <c r="K112" i="6"/>
  <c r="L112" i="6"/>
  <c r="B113" i="6"/>
  <c r="C113" i="6"/>
  <c r="D118" i="8"/>
  <c r="E113" i="6"/>
  <c r="G113" i="6"/>
  <c r="H113" i="6"/>
  <c r="I113" i="6"/>
  <c r="J113" i="6"/>
  <c r="K113" i="6"/>
  <c r="L113" i="6"/>
  <c r="B114" i="6"/>
  <c r="C114" i="6"/>
  <c r="D119" i="8"/>
  <c r="E114" i="6"/>
  <c r="G114" i="6"/>
  <c r="H114" i="6"/>
  <c r="I114" i="6"/>
  <c r="J114" i="6"/>
  <c r="K114" i="6"/>
  <c r="L114" i="6"/>
  <c r="B115" i="6"/>
  <c r="C115" i="6"/>
  <c r="D120" i="8"/>
  <c r="E115" i="6"/>
  <c r="G115" i="6"/>
  <c r="H115" i="6"/>
  <c r="I115" i="6"/>
  <c r="J115" i="6"/>
  <c r="K115" i="6"/>
  <c r="L115" i="6"/>
  <c r="B116" i="6"/>
  <c r="C116" i="6"/>
  <c r="D121" i="8"/>
  <c r="E116" i="6"/>
  <c r="G116" i="6"/>
  <c r="H116" i="6"/>
  <c r="I116" i="6"/>
  <c r="J116" i="6"/>
  <c r="K116" i="6"/>
  <c r="L116" i="6"/>
  <c r="B117" i="6"/>
  <c r="C117" i="6"/>
  <c r="D122" i="8"/>
  <c r="E117" i="6"/>
  <c r="G117" i="6"/>
  <c r="H117" i="6"/>
  <c r="I117" i="6"/>
  <c r="J117" i="6"/>
  <c r="K117" i="6"/>
  <c r="L117" i="6"/>
  <c r="B118" i="6"/>
  <c r="C118" i="6"/>
  <c r="D123" i="8"/>
  <c r="E118" i="6"/>
  <c r="G118" i="6"/>
  <c r="H118" i="6"/>
  <c r="I118" i="6"/>
  <c r="J118" i="6"/>
  <c r="K118" i="6"/>
  <c r="L118" i="6"/>
  <c r="B119" i="6"/>
  <c r="C119" i="6"/>
  <c r="D124" i="8"/>
  <c r="E119" i="6"/>
  <c r="G119" i="6"/>
  <c r="H119" i="6"/>
  <c r="I119" i="6"/>
  <c r="J119" i="6"/>
  <c r="K119" i="6"/>
  <c r="L119" i="6"/>
  <c r="B120" i="6"/>
  <c r="C120" i="6"/>
  <c r="D126" i="8"/>
  <c r="E120" i="6"/>
  <c r="G120" i="6"/>
  <c r="H120" i="6"/>
  <c r="I120" i="6"/>
  <c r="J120" i="6"/>
  <c r="K120" i="6"/>
  <c r="L120" i="6"/>
  <c r="M120" i="6"/>
  <c r="M119" i="6"/>
  <c r="M118" i="6"/>
  <c r="M117" i="6"/>
  <c r="M116" i="6"/>
  <c r="M114" i="6"/>
  <c r="M113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5" i="6"/>
  <c r="M122" i="6" l="1"/>
  <c r="H90" i="8"/>
  <c r="H122" i="6"/>
  <c r="D128" i="8"/>
  <c r="G90" i="8"/>
  <c r="G122" i="6"/>
  <c r="E90" i="8"/>
  <c r="E122" i="6"/>
  <c r="L90" i="8"/>
  <c r="L122" i="6"/>
  <c r="C122" i="6"/>
  <c r="K90" i="8"/>
  <c r="K122" i="6"/>
  <c r="J122" i="6"/>
  <c r="I90" i="8"/>
  <c r="I122" i="6"/>
  <c r="C47" i="8"/>
  <c r="E47" i="8"/>
  <c r="F45" i="6"/>
  <c r="G45" i="6"/>
  <c r="H45" i="6"/>
  <c r="I45" i="6"/>
  <c r="K45" i="6"/>
  <c r="L45" i="6"/>
  <c r="M45" i="6"/>
  <c r="F46" i="6"/>
  <c r="G46" i="6"/>
  <c r="H46" i="6"/>
  <c r="I46" i="6"/>
  <c r="K46" i="6"/>
  <c r="L46" i="6"/>
  <c r="M46" i="6"/>
  <c r="F47" i="6"/>
  <c r="G47" i="6"/>
  <c r="H47" i="6"/>
  <c r="I47" i="6"/>
  <c r="K47" i="6"/>
  <c r="L47" i="6"/>
  <c r="M47" i="6"/>
  <c r="F48" i="6"/>
  <c r="G48" i="6"/>
  <c r="H48" i="6"/>
  <c r="I48" i="6"/>
  <c r="K48" i="6"/>
  <c r="L48" i="6"/>
  <c r="M48" i="6"/>
  <c r="F49" i="6"/>
  <c r="G49" i="6"/>
  <c r="H49" i="6"/>
  <c r="I49" i="6"/>
  <c r="K49" i="6"/>
  <c r="L49" i="6"/>
  <c r="M49" i="6"/>
  <c r="F50" i="6"/>
  <c r="G50" i="6"/>
  <c r="H50" i="6"/>
  <c r="I50" i="6"/>
  <c r="K50" i="6"/>
  <c r="L50" i="6"/>
  <c r="M50" i="6"/>
  <c r="F51" i="6"/>
  <c r="G51" i="6"/>
  <c r="H51" i="6"/>
  <c r="I51" i="6"/>
  <c r="K51" i="6"/>
  <c r="L51" i="6"/>
  <c r="M51" i="6"/>
  <c r="F52" i="6"/>
  <c r="G52" i="6"/>
  <c r="H52" i="6"/>
  <c r="I52" i="6"/>
  <c r="K52" i="6"/>
  <c r="L52" i="6"/>
  <c r="M52" i="6"/>
  <c r="F53" i="6"/>
  <c r="G53" i="6"/>
  <c r="H53" i="6"/>
  <c r="I53" i="6"/>
  <c r="K53" i="6"/>
  <c r="L53" i="6"/>
  <c r="M53" i="6"/>
  <c r="F54" i="6"/>
  <c r="G54" i="6"/>
  <c r="H54" i="6"/>
  <c r="I54" i="6"/>
  <c r="K54" i="6"/>
  <c r="L54" i="6"/>
  <c r="M54" i="6"/>
  <c r="F55" i="6"/>
  <c r="G55" i="6"/>
  <c r="H55" i="6"/>
  <c r="I55" i="6"/>
  <c r="K55" i="6"/>
  <c r="L55" i="6"/>
  <c r="M55" i="6"/>
  <c r="F56" i="6"/>
  <c r="G56" i="6"/>
  <c r="H56" i="6"/>
  <c r="I56" i="6"/>
  <c r="K56" i="6"/>
  <c r="L56" i="6"/>
  <c r="M56" i="6"/>
  <c r="F57" i="6"/>
  <c r="G57" i="6"/>
  <c r="H57" i="6"/>
  <c r="I57" i="6"/>
  <c r="K57" i="6"/>
  <c r="L57" i="6"/>
  <c r="M57" i="6"/>
  <c r="F58" i="6"/>
  <c r="G58" i="6"/>
  <c r="H58" i="6"/>
  <c r="I58" i="6"/>
  <c r="K58" i="6"/>
  <c r="L58" i="6"/>
  <c r="M58" i="6"/>
  <c r="F59" i="6"/>
  <c r="G59" i="6"/>
  <c r="H59" i="6"/>
  <c r="I59" i="6"/>
  <c r="K59" i="6"/>
  <c r="L59" i="6"/>
  <c r="M59" i="6"/>
  <c r="F60" i="6"/>
  <c r="G60" i="6"/>
  <c r="H60" i="6"/>
  <c r="I60" i="6"/>
  <c r="K60" i="6"/>
  <c r="L60" i="6"/>
  <c r="M60" i="6"/>
  <c r="F61" i="6"/>
  <c r="G61" i="6"/>
  <c r="H61" i="6"/>
  <c r="I61" i="6"/>
  <c r="K61" i="6"/>
  <c r="L61" i="6"/>
  <c r="M61" i="6"/>
  <c r="F62" i="6"/>
  <c r="G62" i="6"/>
  <c r="H62" i="6"/>
  <c r="I62" i="6"/>
  <c r="K62" i="6"/>
  <c r="L62" i="6"/>
  <c r="M62" i="6"/>
  <c r="F63" i="6"/>
  <c r="G63" i="6"/>
  <c r="H63" i="6"/>
  <c r="I63" i="6"/>
  <c r="K63" i="6"/>
  <c r="L63" i="6"/>
  <c r="M63" i="6"/>
  <c r="F64" i="6"/>
  <c r="G64" i="6"/>
  <c r="H64" i="6"/>
  <c r="I64" i="6"/>
  <c r="K64" i="6"/>
  <c r="L64" i="6"/>
  <c r="M64" i="6"/>
  <c r="F65" i="6"/>
  <c r="G65" i="6"/>
  <c r="H65" i="6"/>
  <c r="I65" i="6"/>
  <c r="K65" i="6"/>
  <c r="L65" i="6"/>
  <c r="M65" i="6"/>
  <c r="F66" i="6"/>
  <c r="G66" i="6"/>
  <c r="H66" i="6"/>
  <c r="I66" i="6"/>
  <c r="K66" i="6"/>
  <c r="L66" i="6"/>
  <c r="M66" i="6"/>
  <c r="F67" i="6"/>
  <c r="G67" i="6"/>
  <c r="H67" i="6"/>
  <c r="I67" i="6"/>
  <c r="K67" i="6"/>
  <c r="L67" i="6"/>
  <c r="M67" i="6"/>
  <c r="F68" i="6"/>
  <c r="G68" i="6"/>
  <c r="H68" i="6"/>
  <c r="I68" i="6"/>
  <c r="K68" i="6"/>
  <c r="L68" i="6"/>
  <c r="M68" i="6"/>
  <c r="F69" i="6"/>
  <c r="G69" i="6"/>
  <c r="H69" i="6"/>
  <c r="I69" i="6"/>
  <c r="K69" i="6"/>
  <c r="L69" i="6"/>
  <c r="M69" i="6"/>
  <c r="F70" i="6"/>
  <c r="G70" i="6"/>
  <c r="H70" i="6"/>
  <c r="I70" i="6"/>
  <c r="K70" i="6"/>
  <c r="L70" i="6"/>
  <c r="M70" i="6"/>
  <c r="F71" i="6"/>
  <c r="G71" i="6"/>
  <c r="H71" i="6"/>
  <c r="I71" i="6"/>
  <c r="K71" i="6"/>
  <c r="L71" i="6"/>
  <c r="M71" i="6"/>
  <c r="F72" i="6"/>
  <c r="G72" i="6"/>
  <c r="H72" i="6"/>
  <c r="I72" i="6"/>
  <c r="K72" i="6"/>
  <c r="L72" i="6"/>
  <c r="M72" i="6"/>
  <c r="F73" i="6"/>
  <c r="G73" i="6"/>
  <c r="H73" i="6"/>
  <c r="I73" i="6"/>
  <c r="K73" i="6"/>
  <c r="L73" i="6"/>
  <c r="M73" i="6"/>
  <c r="F74" i="6"/>
  <c r="G74" i="6"/>
  <c r="H74" i="6"/>
  <c r="I74" i="6"/>
  <c r="K74" i="6"/>
  <c r="L74" i="6"/>
  <c r="M74" i="6"/>
  <c r="F75" i="6"/>
  <c r="G75" i="6"/>
  <c r="H75" i="6"/>
  <c r="I75" i="6"/>
  <c r="K75" i="6"/>
  <c r="L75" i="6"/>
  <c r="M75" i="6"/>
  <c r="F76" i="6"/>
  <c r="G76" i="6"/>
  <c r="H76" i="6"/>
  <c r="I76" i="6"/>
  <c r="K76" i="6"/>
  <c r="L76" i="6"/>
  <c r="M76" i="6"/>
  <c r="F77" i="6"/>
  <c r="G77" i="6"/>
  <c r="H77" i="6"/>
  <c r="I77" i="6"/>
  <c r="K77" i="6"/>
  <c r="L77" i="6"/>
  <c r="M77" i="6"/>
  <c r="F78" i="6"/>
  <c r="G78" i="6"/>
  <c r="H78" i="6"/>
  <c r="I78" i="6"/>
  <c r="K78" i="6"/>
  <c r="L78" i="6"/>
  <c r="M78" i="6"/>
  <c r="F79" i="6"/>
  <c r="G79" i="6"/>
  <c r="H79" i="6"/>
  <c r="I79" i="6"/>
  <c r="K79" i="6"/>
  <c r="L79" i="6"/>
  <c r="L83" i="8" s="1"/>
  <c r="M79" i="6"/>
  <c r="B67" i="6"/>
  <c r="B66" i="6"/>
  <c r="B65" i="6"/>
  <c r="B79" i="6"/>
  <c r="B78" i="6"/>
  <c r="B77" i="6"/>
  <c r="B76" i="6"/>
  <c r="B75" i="6"/>
  <c r="B73" i="6"/>
  <c r="B72" i="6"/>
  <c r="K47" i="8" l="1"/>
  <c r="K81" i="6"/>
  <c r="I47" i="8"/>
  <c r="I81" i="6"/>
  <c r="H47" i="8"/>
  <c r="H81" i="6"/>
  <c r="G47" i="8"/>
  <c r="G81" i="6"/>
  <c r="F47" i="8"/>
  <c r="F81" i="6"/>
  <c r="M47" i="8"/>
  <c r="M81" i="6"/>
  <c r="L47" i="8"/>
  <c r="L81" i="6"/>
  <c r="B74" i="6"/>
  <c r="B71" i="6"/>
  <c r="B70" i="6"/>
  <c r="B69" i="6"/>
  <c r="B68" i="6"/>
  <c r="B64" i="6"/>
  <c r="B63" i="6"/>
  <c r="B60" i="6"/>
  <c r="B61" i="6"/>
  <c r="B62" i="6"/>
  <c r="B57" i="6"/>
  <c r="B58" i="6"/>
  <c r="B59" i="6"/>
  <c r="B56" i="6"/>
  <c r="B55" i="6"/>
  <c r="B53" i="6"/>
  <c r="B54" i="6"/>
  <c r="B51" i="6"/>
  <c r="B52" i="6"/>
  <c r="B50" i="6"/>
  <c r="B49" i="6"/>
  <c r="B46" i="6"/>
  <c r="B47" i="6"/>
  <c r="B48" i="6"/>
  <c r="B45" i="6"/>
  <c r="C117" i="8" l="1"/>
  <c r="E117" i="8"/>
  <c r="F117" i="8"/>
  <c r="G117" i="8"/>
  <c r="H117" i="8"/>
  <c r="I117" i="8"/>
  <c r="J117" i="8"/>
  <c r="K117" i="8"/>
  <c r="L117" i="8"/>
  <c r="M117" i="8"/>
  <c r="C125" i="8"/>
  <c r="E125" i="8"/>
  <c r="F125" i="8"/>
  <c r="G125" i="8"/>
  <c r="H125" i="8"/>
  <c r="I125" i="8"/>
  <c r="J125" i="8"/>
  <c r="K125" i="8"/>
  <c r="L125" i="8"/>
  <c r="M125" i="8"/>
  <c r="B125" i="8"/>
  <c r="B117" i="8"/>
  <c r="C53" i="8"/>
  <c r="E53" i="8"/>
  <c r="F53" i="8"/>
  <c r="G53" i="8"/>
  <c r="H53" i="8"/>
  <c r="I53" i="8"/>
  <c r="J53" i="8"/>
  <c r="K53" i="8"/>
  <c r="L53" i="8"/>
  <c r="M53" i="8"/>
  <c r="C54" i="8"/>
  <c r="E54" i="8"/>
  <c r="F54" i="8"/>
  <c r="G54" i="8"/>
  <c r="H54" i="8"/>
  <c r="I54" i="8"/>
  <c r="J54" i="8"/>
  <c r="K54" i="8"/>
  <c r="L54" i="8"/>
  <c r="M54" i="8"/>
  <c r="C55" i="8"/>
  <c r="E55" i="8"/>
  <c r="F55" i="8"/>
  <c r="G55" i="8"/>
  <c r="H55" i="8"/>
  <c r="I55" i="8"/>
  <c r="J55" i="8"/>
  <c r="K55" i="8"/>
  <c r="L55" i="8"/>
  <c r="M55" i="8"/>
  <c r="C56" i="8"/>
  <c r="E56" i="8"/>
  <c r="F56" i="8"/>
  <c r="G56" i="8"/>
  <c r="H56" i="8"/>
  <c r="I56" i="8"/>
  <c r="J56" i="8"/>
  <c r="K56" i="8"/>
  <c r="L56" i="8"/>
  <c r="M56" i="8"/>
  <c r="C57" i="8"/>
  <c r="E57" i="8"/>
  <c r="F57" i="8"/>
  <c r="G57" i="8"/>
  <c r="H57" i="8"/>
  <c r="I57" i="8"/>
  <c r="J57" i="8"/>
  <c r="K57" i="8"/>
  <c r="L57" i="8"/>
  <c r="M57" i="8"/>
  <c r="C60" i="8"/>
  <c r="E60" i="8"/>
  <c r="F60" i="8"/>
  <c r="G60" i="8"/>
  <c r="H60" i="8"/>
  <c r="I60" i="8"/>
  <c r="J60" i="8"/>
  <c r="K60" i="8"/>
  <c r="L60" i="8"/>
  <c r="M60" i="8"/>
  <c r="C61" i="8"/>
  <c r="E61" i="8"/>
  <c r="F61" i="8"/>
  <c r="G61" i="8"/>
  <c r="H61" i="8"/>
  <c r="I61" i="8"/>
  <c r="J61" i="8"/>
  <c r="K61" i="8"/>
  <c r="L61" i="8"/>
  <c r="M61" i="8"/>
  <c r="C62" i="8"/>
  <c r="E62" i="8"/>
  <c r="F62" i="8"/>
  <c r="G62" i="8"/>
  <c r="H62" i="8"/>
  <c r="I62" i="8"/>
  <c r="J62" i="8"/>
  <c r="K62" i="8"/>
  <c r="L62" i="8"/>
  <c r="M62" i="8"/>
  <c r="C63" i="8"/>
  <c r="E63" i="8"/>
  <c r="F63" i="8"/>
  <c r="G63" i="8"/>
  <c r="H63" i="8"/>
  <c r="I63" i="8"/>
  <c r="J63" i="8"/>
  <c r="K63" i="8"/>
  <c r="L63" i="8"/>
  <c r="M63" i="8"/>
  <c r="C64" i="8"/>
  <c r="E64" i="8"/>
  <c r="F64" i="8"/>
  <c r="G64" i="8"/>
  <c r="H64" i="8"/>
  <c r="I64" i="8"/>
  <c r="J64" i="8"/>
  <c r="K64" i="8"/>
  <c r="L64" i="8"/>
  <c r="M64" i="8"/>
  <c r="C65" i="8"/>
  <c r="E65" i="8"/>
  <c r="F65" i="8"/>
  <c r="G65" i="8"/>
  <c r="H65" i="8"/>
  <c r="I65" i="8"/>
  <c r="J65" i="8"/>
  <c r="K65" i="8"/>
  <c r="L65" i="8"/>
  <c r="M65" i="8"/>
  <c r="C66" i="8"/>
  <c r="E66" i="8"/>
  <c r="F66" i="8"/>
  <c r="G66" i="8"/>
  <c r="H66" i="8"/>
  <c r="I66" i="8"/>
  <c r="J66" i="8"/>
  <c r="K66" i="8"/>
  <c r="L66" i="8"/>
  <c r="M66" i="8"/>
  <c r="C67" i="8"/>
  <c r="E67" i="8"/>
  <c r="F67" i="8"/>
  <c r="G67" i="8"/>
  <c r="H67" i="8"/>
  <c r="I67" i="8"/>
  <c r="J67" i="8"/>
  <c r="K67" i="8"/>
  <c r="L67" i="8"/>
  <c r="M67" i="8"/>
  <c r="C69" i="8"/>
  <c r="E69" i="8"/>
  <c r="F69" i="8"/>
  <c r="G69" i="8"/>
  <c r="H69" i="8"/>
  <c r="I69" i="8"/>
  <c r="J69" i="8"/>
  <c r="K69" i="8"/>
  <c r="L69" i="8"/>
  <c r="M69" i="8"/>
  <c r="C70" i="8"/>
  <c r="E70" i="8"/>
  <c r="F70" i="8"/>
  <c r="G70" i="8"/>
  <c r="H70" i="8"/>
  <c r="I70" i="8"/>
  <c r="J70" i="8"/>
  <c r="K70" i="8"/>
  <c r="L70" i="8"/>
  <c r="M70" i="8"/>
  <c r="C71" i="8"/>
  <c r="E71" i="8"/>
  <c r="F71" i="8"/>
  <c r="G71" i="8"/>
  <c r="H71" i="8"/>
  <c r="I71" i="8"/>
  <c r="J71" i="8"/>
  <c r="K71" i="8"/>
  <c r="L71" i="8"/>
  <c r="M71" i="8"/>
  <c r="C73" i="8"/>
  <c r="E73" i="8"/>
  <c r="F73" i="8"/>
  <c r="G73" i="8"/>
  <c r="H73" i="8"/>
  <c r="I73" i="8"/>
  <c r="J73" i="8"/>
  <c r="K73" i="8"/>
  <c r="L73" i="8"/>
  <c r="M73" i="8"/>
  <c r="C74" i="8"/>
  <c r="E74" i="8"/>
  <c r="F74" i="8"/>
  <c r="G74" i="8"/>
  <c r="H74" i="8"/>
  <c r="I74" i="8"/>
  <c r="J74" i="8"/>
  <c r="K74" i="8"/>
  <c r="L74" i="8"/>
  <c r="M74" i="8"/>
  <c r="C75" i="8"/>
  <c r="E75" i="8"/>
  <c r="F75" i="8"/>
  <c r="G75" i="8"/>
  <c r="H75" i="8"/>
  <c r="I75" i="8"/>
  <c r="J75" i="8"/>
  <c r="K75" i="8"/>
  <c r="L75" i="8"/>
  <c r="M75" i="8"/>
  <c r="C76" i="8"/>
  <c r="E76" i="8"/>
  <c r="F76" i="8"/>
  <c r="G76" i="8"/>
  <c r="H76" i="8"/>
  <c r="I76" i="8"/>
  <c r="J76" i="8"/>
  <c r="K76" i="8"/>
  <c r="L76" i="8"/>
  <c r="M76" i="8"/>
  <c r="C77" i="8"/>
  <c r="E77" i="8"/>
  <c r="F77" i="8"/>
  <c r="G77" i="8"/>
  <c r="H77" i="8"/>
  <c r="I77" i="8"/>
  <c r="J77" i="8"/>
  <c r="K77" i="8"/>
  <c r="L77" i="8"/>
  <c r="M77" i="8"/>
  <c r="C78" i="8"/>
  <c r="E78" i="8"/>
  <c r="F78" i="8"/>
  <c r="G78" i="8"/>
  <c r="H78" i="8"/>
  <c r="I78" i="8"/>
  <c r="J78" i="8"/>
  <c r="K78" i="8"/>
  <c r="L78" i="8"/>
  <c r="M78" i="8"/>
  <c r="C80" i="8"/>
  <c r="E80" i="8"/>
  <c r="F80" i="8"/>
  <c r="G80" i="8"/>
  <c r="H80" i="8"/>
  <c r="I80" i="8"/>
  <c r="J80" i="8"/>
  <c r="K80" i="8"/>
  <c r="L80" i="8"/>
  <c r="M80" i="8"/>
  <c r="C81" i="8"/>
  <c r="E81" i="8"/>
  <c r="F81" i="8"/>
  <c r="G81" i="8"/>
  <c r="H81" i="8"/>
  <c r="I81" i="8"/>
  <c r="J81" i="8"/>
  <c r="K81" i="8"/>
  <c r="L81" i="8"/>
  <c r="M81" i="8"/>
  <c r="C82" i="8"/>
  <c r="E82" i="8"/>
  <c r="F82" i="8"/>
  <c r="G82" i="8"/>
  <c r="H82" i="8"/>
  <c r="I82" i="8"/>
  <c r="J82" i="8"/>
  <c r="K82" i="8"/>
  <c r="L82" i="8"/>
  <c r="M82" i="8"/>
  <c r="B82" i="8"/>
  <c r="B76" i="8"/>
  <c r="B77" i="8"/>
  <c r="B78" i="8"/>
  <c r="B80" i="8"/>
  <c r="B81" i="8"/>
  <c r="B73" i="8"/>
  <c r="B75" i="8"/>
  <c r="B74" i="8" l="1"/>
  <c r="B53" i="8"/>
  <c r="B54" i="8"/>
  <c r="B55" i="8"/>
  <c r="B56" i="8"/>
  <c r="B57" i="8"/>
  <c r="B60" i="8"/>
  <c r="B61" i="8"/>
  <c r="B62" i="8"/>
  <c r="B63" i="8"/>
  <c r="B64" i="8"/>
  <c r="B65" i="8"/>
  <c r="B66" i="8"/>
  <c r="B67" i="8"/>
  <c r="B69" i="8"/>
  <c r="B70" i="8"/>
  <c r="B71" i="8"/>
  <c r="B47" i="8"/>
  <c r="B39" i="8" l="1"/>
  <c r="C21" i="7" l="1"/>
  <c r="D21" i="7"/>
  <c r="E21" i="7"/>
  <c r="F21" i="7"/>
  <c r="G21" i="7"/>
  <c r="H21" i="7"/>
  <c r="I21" i="7"/>
  <c r="J21" i="7"/>
  <c r="K21" i="7"/>
  <c r="B21" i="7"/>
  <c r="C14" i="7"/>
  <c r="D14" i="7"/>
  <c r="E14" i="7"/>
  <c r="F14" i="7"/>
  <c r="G14" i="7"/>
  <c r="H14" i="7"/>
  <c r="I14" i="7"/>
  <c r="J14" i="7"/>
  <c r="L14" i="7"/>
  <c r="M14" i="7"/>
  <c r="B14" i="7"/>
  <c r="B122" i="4"/>
  <c r="B81" i="4"/>
  <c r="B124" i="3"/>
  <c r="C83" i="8"/>
  <c r="E83" i="8"/>
  <c r="F83" i="8"/>
  <c r="G83" i="8"/>
  <c r="H83" i="8"/>
  <c r="I83" i="8"/>
  <c r="J83" i="8"/>
  <c r="K83" i="8"/>
  <c r="M83" i="8"/>
  <c r="B84" i="3"/>
  <c r="B83" i="8" s="1"/>
  <c r="B124" i="2"/>
  <c r="B84" i="2"/>
  <c r="B40" i="6" l="1"/>
  <c r="B42" i="8"/>
  <c r="C90" i="8"/>
  <c r="J90" i="8"/>
  <c r="C91" i="8"/>
  <c r="E91" i="8"/>
  <c r="F91" i="8"/>
  <c r="G91" i="8"/>
  <c r="H91" i="8"/>
  <c r="I91" i="8"/>
  <c r="J91" i="8"/>
  <c r="K91" i="8"/>
  <c r="L91" i="8"/>
  <c r="M91" i="8"/>
  <c r="C92" i="8"/>
  <c r="E92" i="8"/>
  <c r="F92" i="8"/>
  <c r="G92" i="8"/>
  <c r="H92" i="8"/>
  <c r="I92" i="8"/>
  <c r="J92" i="8"/>
  <c r="K92" i="8"/>
  <c r="L92" i="8"/>
  <c r="M92" i="8"/>
  <c r="C93" i="8"/>
  <c r="E93" i="8"/>
  <c r="F93" i="8"/>
  <c r="G93" i="8"/>
  <c r="H93" i="8"/>
  <c r="I93" i="8"/>
  <c r="J93" i="8"/>
  <c r="K93" i="8"/>
  <c r="L93" i="8"/>
  <c r="M93" i="8"/>
  <c r="C94" i="8"/>
  <c r="E94" i="8"/>
  <c r="F94" i="8"/>
  <c r="G94" i="8"/>
  <c r="H94" i="8"/>
  <c r="I94" i="8"/>
  <c r="J94" i="8"/>
  <c r="K94" i="8"/>
  <c r="L94" i="8"/>
  <c r="M94" i="8"/>
  <c r="C95" i="8"/>
  <c r="E95" i="8"/>
  <c r="F95" i="8"/>
  <c r="G95" i="8"/>
  <c r="H95" i="8"/>
  <c r="I95" i="8"/>
  <c r="J95" i="8"/>
  <c r="K95" i="8"/>
  <c r="L95" i="8"/>
  <c r="M95" i="8"/>
  <c r="C96" i="8"/>
  <c r="E96" i="8"/>
  <c r="F96" i="8"/>
  <c r="G96" i="8"/>
  <c r="H96" i="8"/>
  <c r="I96" i="8"/>
  <c r="J96" i="8"/>
  <c r="K96" i="8"/>
  <c r="L96" i="8"/>
  <c r="M96" i="8"/>
  <c r="C97" i="8"/>
  <c r="E97" i="8"/>
  <c r="F97" i="8"/>
  <c r="G97" i="8"/>
  <c r="H97" i="8"/>
  <c r="I97" i="8"/>
  <c r="J97" i="8"/>
  <c r="K97" i="8"/>
  <c r="L97" i="8"/>
  <c r="M97" i="8"/>
  <c r="C98" i="8"/>
  <c r="E98" i="8"/>
  <c r="F98" i="8"/>
  <c r="G98" i="8"/>
  <c r="H98" i="8"/>
  <c r="I98" i="8"/>
  <c r="J98" i="8"/>
  <c r="K98" i="8"/>
  <c r="L98" i="8"/>
  <c r="M98" i="8"/>
  <c r="C99" i="8"/>
  <c r="E99" i="8"/>
  <c r="F99" i="8"/>
  <c r="G99" i="8"/>
  <c r="H99" i="8"/>
  <c r="I99" i="8"/>
  <c r="J99" i="8"/>
  <c r="K99" i="8"/>
  <c r="L99" i="8"/>
  <c r="M99" i="8"/>
  <c r="C100" i="8"/>
  <c r="E100" i="8"/>
  <c r="F100" i="8"/>
  <c r="G100" i="8"/>
  <c r="H100" i="8"/>
  <c r="I100" i="8"/>
  <c r="J100" i="8"/>
  <c r="K100" i="8"/>
  <c r="L100" i="8"/>
  <c r="M100" i="8"/>
  <c r="C101" i="8"/>
  <c r="E101" i="8"/>
  <c r="F101" i="8"/>
  <c r="G101" i="8"/>
  <c r="H101" i="8"/>
  <c r="I101" i="8"/>
  <c r="J101" i="8"/>
  <c r="K101" i="8"/>
  <c r="L101" i="8"/>
  <c r="M101" i="8"/>
  <c r="C102" i="8"/>
  <c r="E102" i="8"/>
  <c r="F102" i="8"/>
  <c r="G102" i="8"/>
  <c r="H102" i="8"/>
  <c r="I102" i="8"/>
  <c r="J102" i="8"/>
  <c r="K102" i="8"/>
  <c r="L102" i="8"/>
  <c r="M102" i="8"/>
  <c r="C103" i="8"/>
  <c r="E103" i="8"/>
  <c r="F103" i="8"/>
  <c r="G103" i="8"/>
  <c r="H103" i="8"/>
  <c r="I103" i="8"/>
  <c r="J103" i="8"/>
  <c r="K103" i="8"/>
  <c r="L103" i="8"/>
  <c r="M103" i="8"/>
  <c r="C104" i="8"/>
  <c r="E104" i="8"/>
  <c r="F104" i="8"/>
  <c r="G104" i="8"/>
  <c r="H104" i="8"/>
  <c r="I104" i="8"/>
  <c r="J104" i="8"/>
  <c r="K104" i="8"/>
  <c r="L104" i="8"/>
  <c r="M104" i="8"/>
  <c r="C105" i="8"/>
  <c r="E105" i="8"/>
  <c r="F105" i="8"/>
  <c r="G105" i="8"/>
  <c r="H105" i="8"/>
  <c r="I105" i="8"/>
  <c r="J105" i="8"/>
  <c r="K105" i="8"/>
  <c r="L105" i="8"/>
  <c r="M105" i="8"/>
  <c r="C106" i="8"/>
  <c r="E106" i="8"/>
  <c r="F106" i="8"/>
  <c r="G106" i="8"/>
  <c r="H106" i="8"/>
  <c r="I106" i="8"/>
  <c r="J106" i="8"/>
  <c r="K106" i="8"/>
  <c r="L106" i="8"/>
  <c r="M106" i="8"/>
  <c r="C107" i="8"/>
  <c r="E107" i="8"/>
  <c r="F107" i="8"/>
  <c r="G107" i="8"/>
  <c r="H107" i="8"/>
  <c r="I107" i="8"/>
  <c r="J107" i="8"/>
  <c r="K107" i="8"/>
  <c r="L107" i="8"/>
  <c r="M107" i="8"/>
  <c r="C108" i="8"/>
  <c r="E108" i="8"/>
  <c r="F108" i="8"/>
  <c r="G108" i="8"/>
  <c r="H108" i="8"/>
  <c r="I108" i="8"/>
  <c r="J108" i="8"/>
  <c r="K108" i="8"/>
  <c r="L108" i="8"/>
  <c r="M108" i="8"/>
  <c r="C109" i="8"/>
  <c r="E109" i="8"/>
  <c r="F109" i="8"/>
  <c r="G109" i="8"/>
  <c r="H109" i="8"/>
  <c r="I109" i="8"/>
  <c r="J109" i="8"/>
  <c r="K109" i="8"/>
  <c r="L109" i="8"/>
  <c r="M109" i="8"/>
  <c r="C110" i="8"/>
  <c r="E110" i="8"/>
  <c r="F110" i="8"/>
  <c r="G110" i="8"/>
  <c r="H110" i="8"/>
  <c r="I110" i="8"/>
  <c r="J110" i="8"/>
  <c r="K110" i="8"/>
  <c r="L110" i="8"/>
  <c r="M110" i="8"/>
  <c r="C111" i="8"/>
  <c r="E111" i="8"/>
  <c r="F111" i="8"/>
  <c r="G111" i="8"/>
  <c r="H111" i="8"/>
  <c r="I111" i="8"/>
  <c r="J111" i="8"/>
  <c r="K111" i="8"/>
  <c r="L111" i="8"/>
  <c r="M111" i="8"/>
  <c r="C112" i="8"/>
  <c r="E112" i="8"/>
  <c r="F112" i="8"/>
  <c r="G112" i="8"/>
  <c r="H112" i="8"/>
  <c r="I112" i="8"/>
  <c r="J112" i="8"/>
  <c r="K112" i="8"/>
  <c r="L112" i="8"/>
  <c r="M112" i="8"/>
  <c r="C113" i="8"/>
  <c r="E113" i="8"/>
  <c r="F113" i="8"/>
  <c r="G113" i="8"/>
  <c r="H113" i="8"/>
  <c r="I113" i="8"/>
  <c r="J113" i="8"/>
  <c r="K113" i="8"/>
  <c r="L113" i="8"/>
  <c r="M113" i="8"/>
  <c r="C114" i="8"/>
  <c r="E114" i="8"/>
  <c r="F114" i="8"/>
  <c r="G114" i="8"/>
  <c r="H114" i="8"/>
  <c r="I114" i="8"/>
  <c r="J114" i="8"/>
  <c r="K114" i="8"/>
  <c r="L114" i="8"/>
  <c r="M114" i="8"/>
  <c r="C115" i="8"/>
  <c r="E115" i="8"/>
  <c r="F115" i="8"/>
  <c r="G115" i="8"/>
  <c r="H115" i="8"/>
  <c r="I115" i="8"/>
  <c r="J115" i="8"/>
  <c r="K115" i="8"/>
  <c r="L115" i="8"/>
  <c r="M115" i="8"/>
  <c r="C116" i="8"/>
  <c r="E116" i="8"/>
  <c r="F116" i="8"/>
  <c r="G116" i="8"/>
  <c r="H116" i="8"/>
  <c r="I116" i="8"/>
  <c r="J116" i="8"/>
  <c r="K116" i="8"/>
  <c r="L116" i="8"/>
  <c r="M116" i="8"/>
  <c r="C118" i="8"/>
  <c r="E118" i="8"/>
  <c r="F118" i="8"/>
  <c r="G118" i="8"/>
  <c r="H118" i="8"/>
  <c r="I118" i="8"/>
  <c r="J118" i="8"/>
  <c r="K118" i="8"/>
  <c r="L118" i="8"/>
  <c r="M118" i="8"/>
  <c r="C119" i="8"/>
  <c r="E119" i="8"/>
  <c r="F119" i="8"/>
  <c r="G119" i="8"/>
  <c r="H119" i="8"/>
  <c r="I119" i="8"/>
  <c r="J119" i="8"/>
  <c r="K119" i="8"/>
  <c r="L119" i="8"/>
  <c r="M119" i="8"/>
  <c r="C120" i="8"/>
  <c r="E120" i="8"/>
  <c r="F120" i="8"/>
  <c r="G120" i="8"/>
  <c r="H120" i="8"/>
  <c r="I120" i="8"/>
  <c r="J120" i="8"/>
  <c r="K120" i="8"/>
  <c r="L120" i="8"/>
  <c r="M120" i="8"/>
  <c r="C121" i="8"/>
  <c r="E121" i="8"/>
  <c r="F121" i="8"/>
  <c r="G121" i="8"/>
  <c r="H121" i="8"/>
  <c r="I121" i="8"/>
  <c r="J121" i="8"/>
  <c r="K121" i="8"/>
  <c r="L121" i="8"/>
  <c r="M121" i="8"/>
  <c r="C122" i="8"/>
  <c r="E122" i="8"/>
  <c r="F122" i="8"/>
  <c r="G122" i="8"/>
  <c r="H122" i="8"/>
  <c r="I122" i="8"/>
  <c r="J122" i="8"/>
  <c r="K122" i="8"/>
  <c r="L122" i="8"/>
  <c r="M122" i="8"/>
  <c r="C123" i="8"/>
  <c r="E123" i="8"/>
  <c r="F123" i="8"/>
  <c r="G123" i="8"/>
  <c r="H123" i="8"/>
  <c r="I123" i="8"/>
  <c r="J123" i="8"/>
  <c r="K123" i="8"/>
  <c r="L123" i="8"/>
  <c r="M123" i="8"/>
  <c r="C124" i="8"/>
  <c r="E124" i="8"/>
  <c r="F124" i="8"/>
  <c r="G124" i="8"/>
  <c r="H124" i="8"/>
  <c r="I124" i="8"/>
  <c r="J124" i="8"/>
  <c r="K124" i="8"/>
  <c r="L124" i="8"/>
  <c r="M124" i="8"/>
  <c r="C126" i="8"/>
  <c r="E126" i="8"/>
  <c r="F126" i="8"/>
  <c r="G126" i="8"/>
  <c r="H126" i="8"/>
  <c r="I126" i="8"/>
  <c r="J126" i="8"/>
  <c r="K126" i="8"/>
  <c r="L126" i="8"/>
  <c r="M126" i="8"/>
  <c r="B126" i="8"/>
  <c r="B124" i="8"/>
  <c r="B123" i="8"/>
  <c r="B122" i="8"/>
  <c r="B121" i="8"/>
  <c r="B120" i="8"/>
  <c r="B119" i="8"/>
  <c r="B118" i="8"/>
  <c r="B116" i="8"/>
  <c r="B115" i="8"/>
  <c r="B114" i="8"/>
  <c r="B113" i="8"/>
  <c r="B111" i="8"/>
  <c r="B112" i="8"/>
  <c r="B110" i="8"/>
  <c r="B109" i="8"/>
  <c r="B108" i="8"/>
  <c r="B107" i="8"/>
  <c r="B106" i="8"/>
  <c r="B105" i="8"/>
  <c r="B102" i="8"/>
  <c r="B103" i="8"/>
  <c r="B104" i="8"/>
  <c r="B101" i="8"/>
  <c r="B100" i="8"/>
  <c r="B99" i="8"/>
  <c r="B98" i="8"/>
  <c r="B97" i="8"/>
  <c r="B96" i="8"/>
  <c r="B95" i="8"/>
  <c r="B94" i="8"/>
  <c r="B93" i="8"/>
  <c r="B92" i="8"/>
  <c r="B91" i="8"/>
  <c r="B90" i="8"/>
  <c r="F48" i="8"/>
  <c r="F49" i="8"/>
  <c r="F50" i="8"/>
  <c r="F51" i="8"/>
  <c r="F52" i="8"/>
  <c r="F58" i="8"/>
  <c r="F59" i="8"/>
  <c r="F68" i="8"/>
  <c r="F72" i="8"/>
  <c r="F79" i="8"/>
  <c r="C68" i="8"/>
  <c r="E68" i="8"/>
  <c r="G68" i="8"/>
  <c r="H68" i="8"/>
  <c r="I68" i="8"/>
  <c r="J68" i="8"/>
  <c r="K68" i="8"/>
  <c r="L68" i="8"/>
  <c r="M68" i="8"/>
  <c r="C72" i="8"/>
  <c r="E72" i="8"/>
  <c r="G72" i="8"/>
  <c r="H72" i="8"/>
  <c r="I72" i="8"/>
  <c r="J72" i="8"/>
  <c r="K72" i="8"/>
  <c r="L72" i="8"/>
  <c r="M72" i="8"/>
  <c r="C79" i="8"/>
  <c r="E79" i="8"/>
  <c r="G79" i="8"/>
  <c r="H79" i="8"/>
  <c r="I79" i="8"/>
  <c r="J79" i="8"/>
  <c r="K79" i="8"/>
  <c r="L79" i="8"/>
  <c r="M79" i="8"/>
  <c r="B79" i="8"/>
  <c r="B72" i="8"/>
  <c r="B68" i="8"/>
  <c r="C59" i="8"/>
  <c r="E59" i="8"/>
  <c r="G59" i="8"/>
  <c r="H59" i="8"/>
  <c r="I59" i="8"/>
  <c r="J59" i="8"/>
  <c r="K59" i="8"/>
  <c r="L59" i="8"/>
  <c r="M59" i="8"/>
  <c r="B59" i="8"/>
  <c r="C58" i="8"/>
  <c r="E58" i="8"/>
  <c r="G58" i="8"/>
  <c r="H58" i="8"/>
  <c r="I58" i="8"/>
  <c r="J58" i="8"/>
  <c r="K58" i="8"/>
  <c r="L58" i="8"/>
  <c r="M58" i="8"/>
  <c r="B58" i="8"/>
  <c r="C52" i="8"/>
  <c r="E52" i="8"/>
  <c r="G52" i="8"/>
  <c r="H52" i="8"/>
  <c r="I52" i="8"/>
  <c r="J52" i="8"/>
  <c r="K52" i="8"/>
  <c r="L52" i="8"/>
  <c r="M52" i="8"/>
  <c r="B52" i="8"/>
  <c r="C51" i="8"/>
  <c r="E51" i="8"/>
  <c r="G51" i="8"/>
  <c r="H51" i="8"/>
  <c r="I51" i="8"/>
  <c r="J51" i="8"/>
  <c r="K51" i="8"/>
  <c r="L51" i="8"/>
  <c r="M51" i="8"/>
  <c r="B51" i="8"/>
  <c r="C50" i="8"/>
  <c r="E50" i="8"/>
  <c r="G50" i="8"/>
  <c r="H50" i="8"/>
  <c r="I50" i="8"/>
  <c r="J50" i="8"/>
  <c r="K50" i="8"/>
  <c r="L50" i="8"/>
  <c r="M50" i="8"/>
  <c r="B50" i="8"/>
  <c r="C49" i="8"/>
  <c r="E49" i="8"/>
  <c r="G49" i="8"/>
  <c r="H49" i="8"/>
  <c r="I49" i="8"/>
  <c r="J49" i="8"/>
  <c r="K49" i="8"/>
  <c r="L49" i="8"/>
  <c r="M49" i="8"/>
  <c r="B49" i="8"/>
  <c r="C48" i="8"/>
  <c r="E48" i="8"/>
  <c r="G48" i="8"/>
  <c r="H48" i="8"/>
  <c r="I48" i="8"/>
  <c r="J48" i="8"/>
  <c r="K48" i="8"/>
  <c r="L48" i="8"/>
  <c r="M48" i="8"/>
  <c r="B48" i="8"/>
  <c r="M85" i="8" l="1"/>
  <c r="C85" i="8"/>
  <c r="L85" i="8"/>
  <c r="F128" i="8"/>
  <c r="M128" i="8"/>
  <c r="E128" i="8"/>
  <c r="L128" i="8"/>
  <c r="K128" i="8"/>
  <c r="J128" i="8"/>
  <c r="I85" i="8"/>
  <c r="F85" i="8"/>
  <c r="H85" i="8"/>
  <c r="C128" i="8"/>
  <c r="G128" i="8"/>
  <c r="K85" i="8"/>
  <c r="I128" i="8"/>
  <c r="G85" i="8"/>
  <c r="E85" i="8"/>
  <c r="H128" i="8"/>
  <c r="B128" i="8"/>
  <c r="B85" i="8"/>
  <c r="B81" i="6"/>
  <c r="B122" i="6"/>
  <c r="D80" i="8"/>
  <c r="D85" i="8" s="1"/>
  <c r="J47" i="8"/>
  <c r="J85" i="8"/>
</calcChain>
</file>

<file path=xl/sharedStrings.xml><?xml version="1.0" encoding="utf-8"?>
<sst xmlns="http://schemas.openxmlformats.org/spreadsheetml/2006/main" count="843" uniqueCount="98">
  <si>
    <t>Stat Dec/
Wit. Stat received</t>
  </si>
  <si>
    <t>Of which not contested</t>
  </si>
  <si>
    <t>Of which withdrawn</t>
  </si>
  <si>
    <t>Barking and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</si>
  <si>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</si>
  <si>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</si>
  <si>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</si>
  <si>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</si>
  <si>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</si>
  <si>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</si>
  <si>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</si>
  <si>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</si>
  <si>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</si>
  <si>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</si>
  <si>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</si>
  <si>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</si>
  <si>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</si>
  <si>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</si>
  <si>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</si>
  <si>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</si>
  <si>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</si>
  <si>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</si>
  <si>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</si>
  <si>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</si>
  <si>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</si>
  <si>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</si>
  <si>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</si>
  <si>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</si>
  <si>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</si>
  <si>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</si>
  <si>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</si>
  <si>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</si>
  <si>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</si>
  <si>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Transport for London</t>
  </si>
  <si>
    <t>Waltham Forest</t>
  </si>
  <si>
    <t>Wandsworth</t>
  </si>
  <si>
    <t>Westminster</t>
  </si>
  <si>
    <t>Totals:</t>
  </si>
  <si>
    <t>London Councils</t>
  </si>
  <si>
    <t>Total For London:</t>
  </si>
  <si>
    <t>Amount awarded to app</t>
  </si>
  <si>
    <t>Costs</t>
  </si>
  <si>
    <t>Totals</t>
  </si>
  <si>
    <t>Total</t>
  </si>
  <si>
    <t>"Allowed" includes "DNCs"</t>
  </si>
  <si>
    <t>"Refused" includes "refused with rec" and "withdrawn"</t>
  </si>
  <si>
    <t>"Invalid Appeals" are those cases that were never scheduled for an appeal (i.e. rejected because they were out of time, incomplete, unauthorised 3rd party,duplicate etc)</t>
  </si>
  <si>
    <t>Appeals</t>
  </si>
  <si>
    <t>Reviews</t>
  </si>
  <si>
    <t>"Total Decisions" includes "allowed" and "refused" but NOT "invalid appeals"</t>
  </si>
  <si>
    <t>"Refused" includes "withdrawn"</t>
  </si>
  <si>
    <t>Amount awarded to EA</t>
  </si>
  <si>
    <t>"Invalid Appeals" are those cases that were never scheduled for an appeal (i.e. rejected because they were out of time, incomplete, unauthorised 3rd party,duplicate etc) (only July - March)</t>
  </si>
  <si>
    <t>Kensington &amp; Chelsea</t>
  </si>
  <si>
    <t>"Invalid Appeals" are those cases that were never scheduled for an appeal (i.e. rejected because they were out of time, incomplete, unauthorised 3rd party,duplicate etc). Only july - march</t>
  </si>
  <si>
    <t>Wandsworth (litter)</t>
  </si>
  <si>
    <t>Redbridge (Litter)</t>
  </si>
  <si>
    <t>Total decisions</t>
  </si>
  <si>
    <t>Invalid appeals</t>
  </si>
  <si>
    <t>Applications from app</t>
  </si>
  <si>
    <t xml:space="preserve">Applications from app scheduled </t>
  </si>
  <si>
    <t>Applications from app rejected</t>
  </si>
  <si>
    <t>Applications from app allowed</t>
  </si>
  <si>
    <t>Applications from app refused</t>
  </si>
  <si>
    <t>Applications from EA</t>
  </si>
  <si>
    <t xml:space="preserve">Applications from EA scheduled </t>
  </si>
  <si>
    <t>Applications from EA rejected</t>
  </si>
  <si>
    <t>Applications from EA allowed</t>
  </si>
  <si>
    <t>Applications from EA refused</t>
  </si>
  <si>
    <t>Of which refused with rec.</t>
  </si>
  <si>
    <t>Applications from app accepted</t>
  </si>
  <si>
    <t>Applications from EA accepted</t>
  </si>
  <si>
    <t>Appeals allowed</t>
  </si>
  <si>
    <t>Appeals refused</t>
  </si>
  <si>
    <t>Applications from app refused with rec.</t>
  </si>
  <si>
    <t>Applications from EA refused with rec.</t>
  </si>
  <si>
    <t>Appeals received</t>
  </si>
  <si>
    <t>Operator</t>
  </si>
  <si>
    <t>Driver</t>
  </si>
  <si>
    <t>Review Refused with rec from App</t>
  </si>
  <si>
    <t>Review Refused with rec from EA</t>
  </si>
  <si>
    <t xml:space="preserve">Rejected = </t>
  </si>
  <si>
    <t>PARKING APPEAL STATISTICS 2019-20 (PCN, CLAMP, REMOVE)</t>
  </si>
  <si>
    <t>BUS LANE APPEALS STATISTICS 2019-20</t>
  </si>
  <si>
    <t>MOVING TRAFFIC APPEALS STATISTICS 2019-20</t>
  </si>
  <si>
    <t>LORRY CONTROL APPEAL STATISTICS 2019-20</t>
  </si>
  <si>
    <t>PARKING &amp; TRAFFIC APPEAL STATISTICS 2019-20 (Total - excluding Litter &amp; Waste)</t>
  </si>
  <si>
    <t>LONDON LOCAL AUTHORITY ACT (Litter &amp; Waste Receptacles) APPEAL STATISTICS 2019-20</t>
  </si>
  <si>
    <t>PARKING &amp; TRAFFIC APPEAL STATISTICS 2019-20 (Total - All)</t>
  </si>
  <si>
    <t>London Borough of Redbridge</t>
  </si>
  <si>
    <t>London Borough of Wandsworth</t>
  </si>
  <si>
    <t>.</t>
  </si>
  <si>
    <t>Wandsworth (Litter &amp; Waste)</t>
  </si>
  <si>
    <t>Applications from app scheduled</t>
  </si>
  <si>
    <t xml:space="preserve">Applications from EA </t>
  </si>
  <si>
    <t>Applications from EA scheduled</t>
  </si>
  <si>
    <t xml:space="preserve">Applications from EA refused </t>
  </si>
  <si>
    <t>Wandsworth (Litter and Waste)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</si>
</sst>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&quot;£&quot;#,##0.00"/>
    <numFmt numFmtId="165" formatCode="[$£]#,##0.00;[Red]&quot;-&quot;[$£]#,##0.00"/>
  </numFmts>
  <fonts count="6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u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800080"/>
      <name val="Calibri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i/>
      <sz val="11"/>
      <color rgb="FF808080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333399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993300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333333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i/>
      <u/>
      <sz val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i/>
      <u/>
      <sz val="8"/>
      <name val="Arial"/>
      <family val="2"/>
    </font>
    <font>
      <b/>
      <sz val="8"/>
      <color indexed="9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rgb="FFCAC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9900"/>
      </patternFill>
    </fill>
    <fill>
      <patternFill patternType="solid">
        <fgColor rgb="FF0066CC"/>
        <bgColor rgb="FF0B64A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3877A6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AC9D9"/>
      </patternFill>
    </fill>
    <fill>
      <patternFill patternType="solid">
        <fgColor rgb="FF969696"/>
        <bgColor rgb="FFA5A5B1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8FBFC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hair">
        <color indexed="22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2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22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/>
    <xf numFmtId="0" fontId="18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/>
    <xf numFmtId="0" fontId="33" fillId="0" borderId="0"/>
    <xf numFmtId="0" fontId="3" fillId="0" borderId="0"/>
    <xf numFmtId="0" fontId="37" fillId="0" borderId="0"/>
    <xf numFmtId="0" fontId="2" fillId="0" borderId="0"/>
    <xf numFmtId="0" fontId="38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33" fillId="0" borderId="0"/>
    <xf numFmtId="0" fontId="18" fillId="0" borderId="0"/>
    <xf numFmtId="0" fontId="39" fillId="30" borderId="0" applyBorder="0" applyProtection="0"/>
    <xf numFmtId="0" fontId="39" fillId="31" borderId="0" applyBorder="0" applyProtection="0"/>
    <xf numFmtId="0" fontId="39" fillId="32" borderId="0" applyBorder="0" applyProtection="0"/>
    <xf numFmtId="0" fontId="39" fillId="33" borderId="0" applyBorder="0" applyProtection="0"/>
    <xf numFmtId="0" fontId="39" fillId="34" borderId="0" applyBorder="0" applyProtection="0"/>
    <xf numFmtId="0" fontId="39" fillId="35" borderId="0" applyBorder="0" applyProtection="0"/>
    <xf numFmtId="0" fontId="39" fillId="36" borderId="0" applyBorder="0" applyProtection="0"/>
    <xf numFmtId="0" fontId="39" fillId="37" borderId="0" applyBorder="0" applyProtection="0"/>
    <xf numFmtId="0" fontId="39" fillId="38" borderId="0" applyBorder="0" applyProtection="0"/>
    <xf numFmtId="0" fontId="39" fillId="33" borderId="0" applyBorder="0" applyProtection="0"/>
    <xf numFmtId="0" fontId="39" fillId="36" borderId="0" applyBorder="0" applyProtection="0"/>
    <xf numFmtId="0" fontId="39" fillId="39" borderId="0" applyBorder="0" applyProtection="0"/>
    <xf numFmtId="0" fontId="40" fillId="40" borderId="0" applyBorder="0" applyProtection="0"/>
    <xf numFmtId="0" fontId="40" fillId="37" borderId="0" applyBorder="0" applyProtection="0"/>
    <xf numFmtId="0" fontId="40" fillId="38" borderId="0" applyBorder="0" applyProtection="0"/>
    <xf numFmtId="0" fontId="40" fillId="41" borderId="0" applyBorder="0" applyProtection="0"/>
    <xf numFmtId="0" fontId="40" fillId="42" borderId="0" applyBorder="0" applyProtection="0"/>
    <xf numFmtId="0" fontId="40" fillId="43" borderId="0" applyBorder="0" applyProtection="0"/>
    <xf numFmtId="0" fontId="40" fillId="44" borderId="0" applyBorder="0" applyProtection="0"/>
    <xf numFmtId="0" fontId="40" fillId="45" borderId="0" applyBorder="0" applyProtection="0"/>
    <xf numFmtId="0" fontId="40" fillId="46" borderId="0" applyBorder="0" applyProtection="0"/>
    <xf numFmtId="0" fontId="40" fillId="41" borderId="0" applyBorder="0" applyProtection="0"/>
    <xf numFmtId="0" fontId="40" fillId="42" borderId="0" applyBorder="0" applyProtection="0"/>
    <xf numFmtId="0" fontId="40" fillId="47" borderId="0" applyBorder="0" applyProtection="0"/>
    <xf numFmtId="0" fontId="41" fillId="31" borderId="0" applyBorder="0" applyProtection="0"/>
    <xf numFmtId="0" fontId="42" fillId="48" borderId="34" applyProtection="0"/>
    <xf numFmtId="0" fontId="43" fillId="49" borderId="35" applyProtection="0"/>
    <xf numFmtId="0" fontId="44" fillId="0" borderId="0" applyBorder="0" applyProtection="0"/>
    <xf numFmtId="0" fontId="45" fillId="32" borderId="0" applyBorder="0" applyProtection="0"/>
    <xf numFmtId="0" fontId="46" fillId="0" borderId="36" applyProtection="0"/>
    <xf numFmtId="0" fontId="47" fillId="0" borderId="37" applyProtection="0"/>
    <xf numFmtId="0" fontId="48" fillId="0" borderId="38" applyProtection="0"/>
    <xf numFmtId="0" fontId="48" fillId="0" borderId="0" applyBorder="0" applyProtection="0"/>
    <xf numFmtId="0" fontId="49" fillId="35" borderId="34" applyProtection="0"/>
    <xf numFmtId="0" fontId="50" fillId="0" borderId="39" applyProtection="0"/>
    <xf numFmtId="0" fontId="51" fillId="50" borderId="0" applyBorder="0" applyProtection="0"/>
    <xf numFmtId="0" fontId="52" fillId="0" borderId="0"/>
    <xf numFmtId="0" fontId="39" fillId="0" borderId="0"/>
    <xf numFmtId="0" fontId="39" fillId="0" borderId="0"/>
    <xf numFmtId="0" fontId="53" fillId="0" borderId="0"/>
    <xf numFmtId="0" fontId="54" fillId="0" borderId="0"/>
    <xf numFmtId="0" fontId="54" fillId="0" borderId="0"/>
    <xf numFmtId="0" fontId="53" fillId="0" borderId="0"/>
    <xf numFmtId="0" fontId="52" fillId="0" borderId="0"/>
    <xf numFmtId="0" fontId="18" fillId="51" borderId="40" applyProtection="0"/>
    <xf numFmtId="0" fontId="55" fillId="48" borderId="41" applyProtection="0"/>
    <xf numFmtId="0" fontId="56" fillId="0" borderId="0" applyBorder="0" applyProtection="0"/>
    <xf numFmtId="0" fontId="57" fillId="0" borderId="42" applyProtection="0"/>
    <xf numFmtId="0" fontId="58" fillId="0" borderId="0" applyBorder="0" applyProtection="0"/>
  </cellStyleXfs>
  <cellXfs count="210">
    <xf numFmtId="0" fontId="0" fillId="0" borderId="0" xfId="0"/>
    <xf numFmtId="0" fontId="25" fillId="24" borderId="10" xfId="0" applyFont="1" applyFill="1" applyBorder="1" applyAlignment="1">
      <alignment vertical="center"/>
    </xf>
    <xf numFmtId="0" fontId="24" fillId="0" borderId="0" xfId="0" applyFont="1" applyProtection="1">
      <protection hidden="1"/>
    </xf>
    <xf numFmtId="0" fontId="26" fillId="0" borderId="0" xfId="0" applyFont="1"/>
    <xf numFmtId="0" fontId="28" fillId="0" borderId="0" xfId="0" applyFont="1" applyBorder="1" applyAlignment="1">
      <alignment horizontal="left" vertical="center"/>
    </xf>
    <xf numFmtId="0" fontId="29" fillId="24" borderId="11" xfId="0" applyFont="1" applyFill="1" applyBorder="1" applyAlignment="1">
      <alignment vertical="center"/>
    </xf>
    <xf numFmtId="0" fontId="0" fillId="0" borderId="0" xfId="0" applyFill="1" applyBorder="1"/>
    <xf numFmtId="0" fontId="30" fillId="0" borderId="0" xfId="0" applyFont="1" applyFill="1" applyBorder="1" applyAlignment="1">
      <alignment horizontal="center" wrapText="1"/>
    </xf>
    <xf numFmtId="0" fontId="28" fillId="0" borderId="0" xfId="0" applyFont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  <xf numFmtId="0" fontId="18" fillId="0" borderId="0" xfId="0" applyFont="1" applyFill="1" applyBorder="1"/>
    <xf numFmtId="0" fontId="29" fillId="24" borderId="14" xfId="0" applyFont="1" applyFill="1" applyBorder="1" applyAlignment="1">
      <alignment wrapText="1"/>
    </xf>
    <xf numFmtId="0" fontId="29" fillId="0" borderId="15" xfId="0" applyFont="1" applyFill="1" applyBorder="1" applyAlignment="1">
      <alignment wrapText="1"/>
    </xf>
    <xf numFmtId="0" fontId="29" fillId="24" borderId="17" xfId="0" applyFont="1" applyFill="1" applyBorder="1" applyAlignment="1">
      <alignment wrapText="1"/>
    </xf>
    <xf numFmtId="0" fontId="18" fillId="0" borderId="15" xfId="0" applyFont="1" applyBorder="1" applyAlignment="1">
      <alignment vertical="center"/>
    </xf>
    <xf numFmtId="0" fontId="18" fillId="0" borderId="0" xfId="0" applyFont="1" applyBorder="1"/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wrapTex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Border="1" applyAlignment="1" applyProtection="1">
      <alignment vertical="center" wrapText="1"/>
      <protection hidden="1"/>
    </xf>
    <xf numFmtId="0" fontId="0" fillId="0" borderId="0" xfId="0" applyAlignment="1">
      <alignment wrapText="1"/>
    </xf>
    <xf numFmtId="0" fontId="29" fillId="24" borderId="19" xfId="0" applyFont="1" applyFill="1" applyBorder="1" applyAlignment="1">
      <alignment wrapText="1"/>
    </xf>
    <xf numFmtId="0" fontId="29" fillId="24" borderId="20" xfId="0" applyFont="1" applyFill="1" applyBorder="1" applyAlignment="1">
      <alignment wrapText="1"/>
    </xf>
    <xf numFmtId="0" fontId="29" fillId="24" borderId="21" xfId="0" applyFont="1" applyFill="1" applyBorder="1" applyAlignment="1">
      <alignment wrapText="1"/>
    </xf>
    <xf numFmtId="0" fontId="18" fillId="0" borderId="25" xfId="0" applyFont="1" applyBorder="1" applyAlignment="1">
      <alignment wrapText="1"/>
    </xf>
    <xf numFmtId="0" fontId="0" fillId="0" borderId="25" xfId="0" applyBorder="1" applyAlignment="1">
      <alignment wrapText="1"/>
    </xf>
    <xf numFmtId="0" fontId="18" fillId="0" borderId="0" xfId="0" applyFont="1" applyBorder="1" applyAlignment="1"/>
    <xf numFmtId="0" fontId="29" fillId="24" borderId="26" xfId="0" applyFont="1" applyFill="1" applyBorder="1" applyAlignment="1">
      <alignment wrapText="1"/>
    </xf>
    <xf numFmtId="8" fontId="0" fillId="0" borderId="10" xfId="0" applyNumberFormat="1" applyBorder="1"/>
    <xf numFmtId="0" fontId="29" fillId="0" borderId="0" xfId="0" applyFont="1" applyBorder="1"/>
    <xf numFmtId="0" fontId="29" fillId="0" borderId="0" xfId="0" applyFont="1" applyBorder="1" applyAlignment="1">
      <alignment horizontal="left" vertical="center"/>
    </xf>
    <xf numFmtId="0" fontId="18" fillId="0" borderId="0" xfId="0" applyFont="1" applyFill="1" applyBorder="1" applyAlignment="1"/>
    <xf numFmtId="0" fontId="31" fillId="0" borderId="0" xfId="0" applyFont="1"/>
    <xf numFmtId="0" fontId="0" fillId="0" borderId="0" xfId="0" applyFill="1"/>
    <xf numFmtId="0" fontId="0" fillId="0" borderId="0" xfId="0" applyFont="1"/>
    <xf numFmtId="0" fontId="32" fillId="0" borderId="0" xfId="0" applyFont="1" applyProtection="1">
      <protection hidden="1"/>
    </xf>
    <xf numFmtId="0" fontId="33" fillId="0" borderId="0" xfId="0" applyFont="1" applyFill="1" applyAlignment="1"/>
    <xf numFmtId="0" fontId="35" fillId="0" borderId="0" xfId="0" applyFont="1" applyAlignment="1">
      <alignment horizontal="left" vertical="center"/>
    </xf>
    <xf numFmtId="0" fontId="33" fillId="0" borderId="0" xfId="0" applyFont="1"/>
    <xf numFmtId="0" fontId="36" fillId="0" borderId="0" xfId="0" applyFont="1" applyFill="1" applyAlignment="1">
      <alignment horizontal="center" wrapText="1"/>
    </xf>
    <xf numFmtId="0" fontId="33" fillId="0" borderId="0" xfId="0" applyFont="1" applyAlignment="1">
      <alignment wrapText="1"/>
    </xf>
    <xf numFmtId="0" fontId="33" fillId="0" borderId="0" xfId="0" applyFont="1" applyFill="1" applyAlignment="1">
      <alignment wrapText="1"/>
    </xf>
    <xf numFmtId="0" fontId="35" fillId="0" borderId="0" xfId="0" applyFont="1" applyAlignment="1"/>
    <xf numFmtId="0" fontId="34" fillId="0" borderId="12" xfId="0" applyFont="1" applyBorder="1" applyAlignment="1" applyProtection="1">
      <alignment vertical="center"/>
      <protection hidden="1"/>
    </xf>
    <xf numFmtId="0" fontId="34" fillId="0" borderId="12" xfId="0" applyNumberFormat="1" applyFont="1" applyBorder="1" applyAlignment="1" applyProtection="1">
      <alignment vertical="center"/>
      <protection hidden="1"/>
    </xf>
    <xf numFmtId="0" fontId="31" fillId="0" borderId="12" xfId="0" applyFont="1" applyBorder="1" applyProtection="1">
      <protection hidden="1"/>
    </xf>
    <xf numFmtId="0" fontId="34" fillId="28" borderId="17" xfId="0" applyFont="1" applyFill="1" applyBorder="1" applyAlignment="1">
      <alignment vertical="center"/>
    </xf>
    <xf numFmtId="0" fontId="29" fillId="0" borderId="11" xfId="0" applyFont="1" applyBorder="1"/>
    <xf numFmtId="164" fontId="29" fillId="26" borderId="15" xfId="0" applyNumberFormat="1" applyFont="1" applyFill="1" applyBorder="1" applyAlignment="1">
      <alignment horizontal="right" wrapText="1"/>
    </xf>
    <xf numFmtId="10" fontId="18" fillId="0" borderId="0" xfId="0" applyNumberFormat="1" applyFont="1" applyBorder="1" applyAlignment="1">
      <alignment wrapText="1"/>
    </xf>
    <xf numFmtId="3" fontId="29" fillId="0" borderId="18" xfId="0" applyNumberFormat="1" applyFont="1" applyBorder="1" applyAlignment="1" applyProtection="1">
      <alignment vertical="center" wrapText="1"/>
      <protection hidden="1"/>
    </xf>
    <xf numFmtId="3" fontId="18" fillId="0" borderId="12" xfId="0" applyNumberFormat="1" applyFont="1" applyBorder="1" applyAlignment="1" applyProtection="1">
      <alignment vertical="center"/>
      <protection hidden="1"/>
    </xf>
    <xf numFmtId="3" fontId="29" fillId="26" borderId="10" xfId="0" applyNumberFormat="1" applyFont="1" applyFill="1" applyBorder="1" applyAlignment="1">
      <alignment horizontal="right" wrapText="1"/>
    </xf>
    <xf numFmtId="3" fontId="0" fillId="0" borderId="10" xfId="0" applyNumberFormat="1" applyBorder="1"/>
    <xf numFmtId="3" fontId="0" fillId="0" borderId="10" xfId="0" applyNumberFormat="1" applyFill="1" applyBorder="1"/>
    <xf numFmtId="3" fontId="29" fillId="26" borderId="15" xfId="0" applyNumberFormat="1" applyFont="1" applyFill="1" applyBorder="1" applyAlignment="1">
      <alignment horizontal="right" wrapText="1"/>
    </xf>
    <xf numFmtId="3" fontId="18" fillId="0" borderId="27" xfId="0" applyNumberFormat="1" applyFont="1" applyFill="1" applyBorder="1" applyAlignment="1">
      <alignment horizontal="right" wrapText="1"/>
    </xf>
    <xf numFmtId="3" fontId="18" fillId="0" borderId="28" xfId="0" applyNumberFormat="1" applyFont="1" applyFill="1" applyBorder="1" applyAlignment="1">
      <alignment horizontal="right" wrapText="1"/>
    </xf>
    <xf numFmtId="3" fontId="18" fillId="0" borderId="29" xfId="0" applyNumberFormat="1" applyFont="1" applyFill="1" applyBorder="1" applyAlignment="1">
      <alignment horizontal="right" wrapText="1"/>
    </xf>
    <xf numFmtId="3" fontId="18" fillId="0" borderId="22" xfId="0" applyNumberFormat="1" applyFont="1" applyFill="1" applyBorder="1" applyAlignment="1">
      <alignment horizontal="right" wrapText="1"/>
    </xf>
    <xf numFmtId="3" fontId="18" fillId="0" borderId="0" xfId="0" applyNumberFormat="1" applyFont="1" applyFill="1" applyBorder="1" applyAlignment="1">
      <alignment horizontal="right" wrapText="1"/>
    </xf>
    <xf numFmtId="3" fontId="29" fillId="26" borderId="24" xfId="0" applyNumberFormat="1" applyFont="1" applyFill="1" applyBorder="1" applyAlignment="1">
      <alignment horizontal="right" wrapText="1"/>
    </xf>
    <xf numFmtId="3" fontId="18" fillId="0" borderId="0" xfId="0" applyNumberFormat="1" applyFont="1" applyBorder="1" applyAlignment="1">
      <alignment wrapText="1"/>
    </xf>
    <xf numFmtId="3" fontId="18" fillId="0" borderId="0" xfId="0" applyNumberFormat="1" applyFont="1" applyBorder="1"/>
    <xf numFmtId="0" fontId="29" fillId="0" borderId="12" xfId="0" applyFont="1" applyFill="1" applyBorder="1" applyAlignment="1">
      <alignment wrapText="1"/>
    </xf>
    <xf numFmtId="0" fontId="29" fillId="29" borderId="10" xfId="0" applyFont="1" applyFill="1" applyBorder="1"/>
    <xf numFmtId="0" fontId="29" fillId="0" borderId="10" xfId="0" applyFont="1" applyBorder="1" applyAlignment="1">
      <alignment horizontal="center" vertical="center" wrapText="1"/>
    </xf>
    <xf numFmtId="0" fontId="29" fillId="0" borderId="0" xfId="0" applyFont="1"/>
    <xf numFmtId="165" fontId="29" fillId="29" borderId="10" xfId="0" applyNumberFormat="1" applyFont="1" applyFill="1" applyBorder="1"/>
    <xf numFmtId="0" fontId="27" fillId="25" borderId="10" xfId="0" applyFont="1" applyFill="1" applyBorder="1" applyAlignment="1">
      <alignment horizontal="center" vertical="center" wrapText="1"/>
    </xf>
    <xf numFmtId="0" fontId="29" fillId="24" borderId="16" xfId="0" applyFont="1" applyFill="1" applyBorder="1" applyAlignment="1">
      <alignment wrapText="1"/>
    </xf>
    <xf numFmtId="0" fontId="18" fillId="0" borderId="0" xfId="0" applyFont="1" applyBorder="1" applyAlignment="1">
      <alignment wrapText="1"/>
    </xf>
    <xf numFmtId="0" fontId="29" fillId="0" borderId="10" xfId="0" applyFont="1" applyBorder="1"/>
    <xf numFmtId="0" fontId="27" fillId="25" borderId="10" xfId="0" applyFont="1" applyFill="1" applyBorder="1" applyAlignment="1">
      <alignment horizontal="center" vertical="top" wrapText="1"/>
    </xf>
    <xf numFmtId="0" fontId="36" fillId="0" borderId="0" xfId="0" applyFont="1" applyFill="1" applyAlignment="1">
      <alignment horizontal="center" wrapText="1"/>
    </xf>
    <xf numFmtId="0" fontId="34" fillId="27" borderId="10" xfId="0" applyFont="1" applyFill="1" applyBorder="1" applyAlignment="1">
      <alignment vertical="center"/>
    </xf>
    <xf numFmtId="0" fontId="34" fillId="27" borderId="11" xfId="0" applyFont="1" applyFill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3" fontId="18" fillId="26" borderId="13" xfId="0" applyNumberFormat="1" applyFont="1" applyFill="1" applyBorder="1" applyAlignment="1">
      <alignment horizontal="right" wrapText="1"/>
    </xf>
    <xf numFmtId="3" fontId="18" fillId="26" borderId="14" xfId="0" applyNumberFormat="1" applyFont="1" applyFill="1" applyBorder="1" applyAlignment="1">
      <alignment horizontal="right" wrapText="1"/>
    </xf>
    <xf numFmtId="3" fontId="18" fillId="26" borderId="26" xfId="0" applyNumberFormat="1" applyFont="1" applyFill="1" applyBorder="1" applyAlignment="1">
      <alignment horizontal="right" wrapText="1"/>
    </xf>
    <xf numFmtId="3" fontId="18" fillId="26" borderId="23" xfId="0" applyNumberFormat="1" applyFont="1" applyFill="1" applyBorder="1" applyAlignment="1">
      <alignment horizontal="right" wrapText="1"/>
    </xf>
    <xf numFmtId="3" fontId="18" fillId="26" borderId="30" xfId="0" applyNumberFormat="1" applyFont="1" applyFill="1" applyBorder="1" applyAlignment="1">
      <alignment horizontal="right" wrapText="1"/>
    </xf>
    <xf numFmtId="3" fontId="18" fillId="0" borderId="28" xfId="0" applyNumberFormat="1" applyFont="1" applyFill="1" applyBorder="1" applyAlignment="1">
      <alignment horizontal="right" wrapText="1"/>
    </xf>
    <xf numFmtId="0" fontId="27" fillId="25" borderId="31" xfId="0" applyFont="1" applyFill="1" applyBorder="1" applyAlignment="1">
      <alignment horizontal="center" vertical="center" wrapText="1"/>
    </xf>
    <xf numFmtId="0" fontId="27" fillId="25" borderId="32" xfId="0" applyFont="1" applyFill="1" applyBorder="1" applyAlignment="1">
      <alignment horizontal="center" vertical="center" wrapText="1"/>
    </xf>
    <xf numFmtId="0" fontId="27" fillId="25" borderId="33" xfId="0" applyFont="1" applyFill="1" applyBorder="1" applyAlignment="1">
      <alignment horizontal="center" vertical="center" wrapText="1"/>
    </xf>
    <xf numFmtId="164" fontId="18" fillId="26" borderId="10" xfId="0" applyNumberFormat="1" applyFont="1" applyFill="1" applyBorder="1" applyAlignment="1">
      <alignment horizontal="right" wrapText="1"/>
    </xf>
    <xf numFmtId="164" fontId="29" fillId="26" borderId="10" xfId="0" applyNumberFormat="1" applyFont="1" applyFill="1" applyBorder="1" applyAlignment="1">
      <alignment horizontal="right" wrapText="1"/>
    </xf>
    <xf numFmtId="0" fontId="29" fillId="0" borderId="22" xfId="0" applyFont="1" applyFill="1" applyBorder="1" applyAlignment="1">
      <alignment wrapText="1"/>
    </xf>
    <xf numFmtId="164" fontId="18" fillId="26" borderId="23" xfId="0" applyNumberFormat="1" applyFont="1" applyFill="1" applyBorder="1" applyAlignment="1">
      <alignment horizontal="right" wrapText="1"/>
    </xf>
    <xf numFmtId="164" fontId="18" fillId="26" borderId="30" xfId="0" applyNumberFormat="1" applyFont="1" applyFill="1" applyBorder="1" applyAlignment="1">
      <alignment horizontal="right" wrapText="1"/>
    </xf>
    <xf numFmtId="164" fontId="18" fillId="26" borderId="26" xfId="0" applyNumberFormat="1" applyFont="1" applyFill="1" applyBorder="1" applyAlignment="1">
      <alignment horizontal="right" wrapText="1"/>
    </xf>
    <xf numFmtId="0" fontId="18" fillId="26" borderId="23" xfId="0" applyNumberFormat="1" applyFont="1" applyFill="1" applyBorder="1" applyAlignment="1">
      <alignment horizontal="right" wrapText="1"/>
    </xf>
    <xf numFmtId="0" fontId="18" fillId="26" borderId="14" xfId="0" applyNumberFormat="1" applyFont="1" applyFill="1" applyBorder="1" applyAlignment="1">
      <alignment horizontal="right" wrapText="1"/>
    </xf>
    <xf numFmtId="0" fontId="18" fillId="26" borderId="30" xfId="0" applyNumberFormat="1" applyFont="1" applyFill="1" applyBorder="1" applyAlignment="1">
      <alignment horizontal="right" wrapText="1"/>
    </xf>
    <xf numFmtId="0" fontId="18" fillId="24" borderId="20" xfId="0" applyFont="1" applyFill="1" applyBorder="1" applyAlignment="1">
      <alignment wrapText="1"/>
    </xf>
    <xf numFmtId="3" fontId="29" fillId="26" borderId="23" xfId="0" applyNumberFormat="1" applyFont="1" applyFill="1" applyBorder="1" applyAlignment="1">
      <alignment horizontal="right" wrapText="1"/>
    </xf>
    <xf numFmtId="0" fontId="59" fillId="0" borderId="12" xfId="0" applyFont="1" applyBorder="1" applyAlignment="1" applyProtection="1">
      <alignment vertical="center"/>
      <protection hidden="1"/>
    </xf>
    <xf numFmtId="0" fontId="59" fillId="0" borderId="12" xfId="0" applyNumberFormat="1" applyFont="1" applyBorder="1" applyAlignment="1" applyProtection="1">
      <alignment vertical="center"/>
      <protection hidden="1"/>
    </xf>
    <xf numFmtId="3" fontId="0" fillId="0" borderId="43" xfId="0" applyNumberFormat="1" applyFill="1" applyBorder="1"/>
    <xf numFmtId="0" fontId="0" fillId="0" borderId="0" xfId="0" applyBorder="1"/>
    <xf numFmtId="3" fontId="29" fillId="0" borderId="10" xfId="0" applyNumberFormat="1" applyFont="1" applyBorder="1" applyAlignment="1" applyProtection="1">
      <alignment vertical="center" wrapText="1"/>
      <protection hidden="1"/>
    </xf>
    <xf numFmtId="0" fontId="18" fillId="0" borderId="0" xfId="0" applyFont="1" applyBorder="1" applyAlignment="1">
      <alignment horizontal="left" vertical="top" wrapText="1"/>
    </xf>
    <xf numFmtId="0" fontId="60" fillId="0" borderId="0" xfId="0" applyFont="1" applyAlignment="1">
      <alignment wrapText="1"/>
    </xf>
    <xf numFmtId="0" fontId="60" fillId="0" borderId="0" xfId="0" applyFont="1" applyBorder="1" applyAlignment="1">
      <alignment horizontal="left" vertical="top" wrapText="1"/>
    </xf>
    <xf numFmtId="0" fontId="60" fillId="0" borderId="0" xfId="0" applyFont="1" applyBorder="1" applyAlignment="1"/>
    <xf numFmtId="0" fontId="61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wrapText="1"/>
    </xf>
    <xf numFmtId="0" fontId="61" fillId="0" borderId="0" xfId="0" applyFont="1" applyBorder="1" applyAlignment="1">
      <alignment horizontal="left" vertical="center" wrapText="1"/>
    </xf>
    <xf numFmtId="0" fontId="61" fillId="24" borderId="20" xfId="0" applyFont="1" applyFill="1" applyBorder="1" applyAlignment="1">
      <alignment wrapText="1"/>
    </xf>
    <xf numFmtId="3" fontId="60" fillId="26" borderId="23" xfId="0" applyNumberFormat="1" applyFont="1" applyFill="1" applyBorder="1" applyAlignment="1">
      <alignment horizontal="right" wrapText="1"/>
    </xf>
    <xf numFmtId="3" fontId="60" fillId="26" borderId="13" xfId="0" applyNumberFormat="1" applyFont="1" applyFill="1" applyBorder="1" applyAlignment="1">
      <alignment horizontal="right" wrapText="1"/>
    </xf>
    <xf numFmtId="3" fontId="60" fillId="26" borderId="14" xfId="0" applyNumberFormat="1" applyFont="1" applyFill="1" applyBorder="1" applyAlignment="1">
      <alignment horizontal="right" wrapText="1"/>
    </xf>
    <xf numFmtId="3" fontId="60" fillId="0" borderId="0" xfId="0" applyNumberFormat="1" applyFont="1" applyBorder="1" applyAlignment="1">
      <alignment wrapText="1"/>
    </xf>
    <xf numFmtId="10" fontId="60" fillId="0" borderId="0" xfId="0" applyNumberFormat="1" applyFont="1" applyBorder="1" applyAlignment="1">
      <alignment wrapText="1"/>
    </xf>
    <xf numFmtId="0" fontId="61" fillId="24" borderId="26" xfId="0" applyFont="1" applyFill="1" applyBorder="1" applyAlignment="1">
      <alignment wrapText="1"/>
    </xf>
    <xf numFmtId="3" fontId="60" fillId="26" borderId="30" xfId="0" applyNumberFormat="1" applyFont="1" applyFill="1" applyBorder="1" applyAlignment="1">
      <alignment horizontal="right" wrapText="1"/>
    </xf>
    <xf numFmtId="3" fontId="60" fillId="26" borderId="26" xfId="0" applyNumberFormat="1" applyFont="1" applyFill="1" applyBorder="1" applyAlignment="1">
      <alignment horizontal="right" wrapText="1"/>
    </xf>
    <xf numFmtId="0" fontId="60" fillId="0" borderId="0" xfId="0" applyFont="1"/>
    <xf numFmtId="3" fontId="61" fillId="26" borderId="10" xfId="0" applyNumberFormat="1" applyFont="1" applyFill="1" applyBorder="1" applyAlignment="1">
      <alignment horizontal="right" wrapText="1"/>
    </xf>
    <xf numFmtId="0" fontId="61" fillId="0" borderId="0" xfId="0" applyFont="1" applyFill="1" applyBorder="1" applyAlignment="1">
      <alignment vertical="center" wrapText="1"/>
    </xf>
    <xf numFmtId="0" fontId="61" fillId="0" borderId="0" xfId="0" applyFont="1" applyBorder="1" applyAlignment="1" applyProtection="1">
      <alignment vertical="center" wrapText="1"/>
      <protection hidden="1"/>
    </xf>
    <xf numFmtId="0" fontId="61" fillId="0" borderId="10" xfId="0" applyFont="1" applyBorder="1" applyAlignment="1">
      <alignment horizontal="center" vertical="center"/>
    </xf>
    <xf numFmtId="0" fontId="62" fillId="25" borderId="1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wrapText="1"/>
    </xf>
    <xf numFmtId="164" fontId="60" fillId="26" borderId="23" xfId="0" applyNumberFormat="1" applyFont="1" applyFill="1" applyBorder="1" applyAlignment="1">
      <alignment horizontal="right" wrapText="1"/>
    </xf>
    <xf numFmtId="164" fontId="60" fillId="26" borderId="30" xfId="0" applyNumberFormat="1" applyFont="1" applyFill="1" applyBorder="1" applyAlignment="1">
      <alignment horizontal="right" wrapText="1"/>
    </xf>
    <xf numFmtId="0" fontId="61" fillId="24" borderId="17" xfId="0" applyFont="1" applyFill="1" applyBorder="1" applyAlignment="1">
      <alignment wrapText="1"/>
    </xf>
    <xf numFmtId="3" fontId="61" fillId="26" borderId="15" xfId="0" applyNumberFormat="1" applyFont="1" applyFill="1" applyBorder="1" applyAlignment="1">
      <alignment horizontal="right" wrapText="1"/>
    </xf>
    <xf numFmtId="164" fontId="61" fillId="26" borderId="15" xfId="0" applyNumberFormat="1" applyFont="1" applyFill="1" applyBorder="1" applyAlignment="1">
      <alignment horizontal="right" wrapText="1"/>
    </xf>
    <xf numFmtId="0" fontId="61" fillId="0" borderId="0" xfId="0" applyFont="1" applyBorder="1" applyAlignment="1">
      <alignment wrapText="1"/>
    </xf>
    <xf numFmtId="0" fontId="60" fillId="0" borderId="25" xfId="0" applyFont="1" applyBorder="1" applyAlignment="1">
      <alignment wrapText="1"/>
    </xf>
    <xf numFmtId="0" fontId="60" fillId="0" borderId="0" xfId="0" applyFont="1" applyFill="1" applyBorder="1" applyAlignment="1">
      <alignment wrapText="1"/>
    </xf>
    <xf numFmtId="0" fontId="62" fillId="25" borderId="32" xfId="0" applyFont="1" applyFill="1" applyBorder="1" applyAlignment="1">
      <alignment horizontal="center" vertical="center" wrapText="1"/>
    </xf>
    <xf numFmtId="0" fontId="62" fillId="25" borderId="33" xfId="0" applyFont="1" applyFill="1" applyBorder="1" applyAlignment="1">
      <alignment horizontal="center" vertical="center" wrapText="1"/>
    </xf>
    <xf numFmtId="0" fontId="62" fillId="25" borderId="31" xfId="0" applyFont="1" applyFill="1" applyBorder="1" applyAlignment="1">
      <alignment horizontal="center" vertical="center" wrapText="1"/>
    </xf>
    <xf numFmtId="0" fontId="61" fillId="24" borderId="19" xfId="0" applyFont="1" applyFill="1" applyBorder="1" applyAlignment="1">
      <alignment wrapText="1"/>
    </xf>
    <xf numFmtId="0" fontId="61" fillId="24" borderId="14" xfId="0" applyFont="1" applyFill="1" applyBorder="1" applyAlignment="1">
      <alignment wrapText="1"/>
    </xf>
    <xf numFmtId="3" fontId="61" fillId="26" borderId="24" xfId="0" applyNumberFormat="1" applyFont="1" applyFill="1" applyBorder="1" applyAlignment="1">
      <alignment horizontal="right" wrapText="1"/>
    </xf>
    <xf numFmtId="0" fontId="60" fillId="0" borderId="0" xfId="0" applyFont="1" applyBorder="1"/>
    <xf numFmtId="3" fontId="60" fillId="0" borderId="0" xfId="0" applyNumberFormat="1" applyFont="1" applyBorder="1"/>
    <xf numFmtId="0" fontId="60" fillId="0" borderId="0" xfId="0" applyFont="1" applyFill="1" applyBorder="1"/>
    <xf numFmtId="0" fontId="61" fillId="0" borderId="44" xfId="0" applyFont="1" applyBorder="1" applyAlignment="1">
      <alignment horizontal="center" vertical="center" wrapText="1"/>
    </xf>
    <xf numFmtId="0" fontId="62" fillId="25" borderId="45" xfId="0" applyFont="1" applyFill="1" applyBorder="1" applyAlignment="1">
      <alignment horizontal="center" vertical="top" wrapText="1"/>
    </xf>
    <xf numFmtId="0" fontId="62" fillId="25" borderId="46" xfId="0" applyFont="1" applyFill="1" applyBorder="1" applyAlignment="1">
      <alignment horizontal="center" vertical="top" wrapText="1"/>
    </xf>
    <xf numFmtId="0" fontId="61" fillId="24" borderId="47" xfId="0" applyFont="1" applyFill="1" applyBorder="1" applyAlignment="1">
      <alignment wrapText="1"/>
    </xf>
    <xf numFmtId="3" fontId="60" fillId="26" borderId="48" xfId="0" applyNumberFormat="1" applyFont="1" applyFill="1" applyBorder="1" applyAlignment="1">
      <alignment horizontal="right" wrapText="1"/>
    </xf>
    <xf numFmtId="3" fontId="60" fillId="26" borderId="49" xfId="0" applyNumberFormat="1" applyFont="1" applyFill="1" applyBorder="1" applyAlignment="1">
      <alignment horizontal="right" wrapText="1"/>
    </xf>
    <xf numFmtId="0" fontId="61" fillId="24" borderId="50" xfId="0" applyFont="1" applyFill="1" applyBorder="1" applyAlignment="1">
      <alignment wrapText="1"/>
    </xf>
    <xf numFmtId="3" fontId="60" fillId="26" borderId="51" xfId="0" applyNumberFormat="1" applyFont="1" applyFill="1" applyBorder="1" applyAlignment="1">
      <alignment horizontal="right" wrapText="1"/>
    </xf>
    <xf numFmtId="0" fontId="61" fillId="24" borderId="52" xfId="0" applyFont="1" applyFill="1" applyBorder="1" applyAlignment="1">
      <alignment vertical="center"/>
    </xf>
    <xf numFmtId="3" fontId="61" fillId="0" borderId="53" xfId="0" applyNumberFormat="1" applyFont="1" applyBorder="1" applyAlignment="1" applyProtection="1">
      <alignment vertical="center" wrapText="1"/>
      <protection hidden="1"/>
    </xf>
    <xf numFmtId="3" fontId="61" fillId="26" borderId="54" xfId="0" applyNumberFormat="1" applyFont="1" applyFill="1" applyBorder="1" applyAlignment="1">
      <alignment horizontal="right" wrapText="1"/>
    </xf>
    <xf numFmtId="3" fontId="61" fillId="26" borderId="55" xfId="0" applyNumberFormat="1" applyFont="1" applyFill="1" applyBorder="1" applyAlignment="1">
      <alignment horizontal="right" wrapText="1"/>
    </xf>
    <xf numFmtId="0" fontId="64" fillId="0" borderId="0" xfId="0" applyFont="1" applyBorder="1" applyAlignment="1">
      <alignment horizontal="left" vertical="center"/>
    </xf>
    <xf numFmtId="0" fontId="23" fillId="0" borderId="0" xfId="0" applyFont="1" applyBorder="1" applyAlignment="1"/>
    <xf numFmtId="0" fontId="23" fillId="0" borderId="0" xfId="0" applyFont="1" applyBorder="1" applyAlignment="1">
      <alignment wrapText="1"/>
    </xf>
    <xf numFmtId="0" fontId="64" fillId="0" borderId="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25" borderId="10" xfId="0" applyFont="1" applyFill="1" applyBorder="1" applyAlignment="1">
      <alignment horizontal="center" vertical="top" wrapText="1"/>
    </xf>
    <xf numFmtId="0" fontId="64" fillId="24" borderId="20" xfId="0" applyFont="1" applyFill="1" applyBorder="1" applyAlignment="1">
      <alignment wrapText="1"/>
    </xf>
    <xf numFmtId="3" fontId="23" fillId="26" borderId="23" xfId="0" applyNumberFormat="1" applyFont="1" applyFill="1" applyBorder="1" applyAlignment="1">
      <alignment horizontal="right" wrapText="1"/>
    </xf>
    <xf numFmtId="0" fontId="23" fillId="26" borderId="23" xfId="0" applyNumberFormat="1" applyFont="1" applyFill="1" applyBorder="1" applyAlignment="1">
      <alignment horizontal="right" wrapText="1"/>
    </xf>
    <xf numFmtId="3" fontId="23" fillId="26" borderId="13" xfId="0" applyNumberFormat="1" applyFont="1" applyFill="1" applyBorder="1" applyAlignment="1">
      <alignment horizontal="right" wrapText="1"/>
    </xf>
    <xf numFmtId="3" fontId="23" fillId="26" borderId="14" xfId="0" applyNumberFormat="1" applyFont="1" applyFill="1" applyBorder="1" applyAlignment="1">
      <alignment horizontal="right" wrapText="1"/>
    </xf>
    <xf numFmtId="0" fontId="23" fillId="26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10" fontId="23" fillId="0" borderId="0" xfId="0" applyNumberFormat="1" applyFont="1" applyBorder="1" applyAlignment="1">
      <alignment wrapText="1"/>
    </xf>
    <xf numFmtId="0" fontId="64" fillId="24" borderId="26" xfId="0" applyFont="1" applyFill="1" applyBorder="1" applyAlignment="1">
      <alignment wrapText="1"/>
    </xf>
    <xf numFmtId="3" fontId="23" fillId="26" borderId="30" xfId="0" applyNumberFormat="1" applyFont="1" applyFill="1" applyBorder="1" applyAlignment="1">
      <alignment horizontal="right" wrapText="1"/>
    </xf>
    <xf numFmtId="3" fontId="23" fillId="26" borderId="26" xfId="0" applyNumberFormat="1" applyFont="1" applyFill="1" applyBorder="1" applyAlignment="1">
      <alignment horizontal="right" wrapText="1"/>
    </xf>
    <xf numFmtId="3" fontId="23" fillId="0" borderId="22" xfId="0" applyNumberFormat="1" applyFont="1" applyFill="1" applyBorder="1" applyAlignment="1">
      <alignment horizontal="right" wrapText="1"/>
    </xf>
    <xf numFmtId="0" fontId="23" fillId="0" borderId="0" xfId="0" applyFont="1"/>
    <xf numFmtId="0" fontId="64" fillId="24" borderId="11" xfId="0" applyFont="1" applyFill="1" applyBorder="1" applyAlignment="1">
      <alignment vertical="center"/>
    </xf>
    <xf numFmtId="3" fontId="64" fillId="0" borderId="18" xfId="0" applyNumberFormat="1" applyFont="1" applyBorder="1" applyAlignment="1" applyProtection="1">
      <alignment vertical="center" wrapText="1"/>
      <protection hidden="1"/>
    </xf>
    <xf numFmtId="3" fontId="64" fillId="0" borderId="10" xfId="0" applyNumberFormat="1" applyFont="1" applyBorder="1" applyAlignment="1" applyProtection="1">
      <alignment vertical="center" wrapText="1"/>
      <protection hidden="1"/>
    </xf>
    <xf numFmtId="0" fontId="64" fillId="0" borderId="0" xfId="0" applyFont="1" applyFill="1" applyBorder="1" applyAlignment="1">
      <alignment vertical="center" wrapText="1"/>
    </xf>
    <xf numFmtId="0" fontId="64" fillId="0" borderId="0" xfId="0" applyFont="1" applyBorder="1" applyAlignment="1" applyProtection="1">
      <alignment vertical="center" wrapText="1"/>
      <protection hidden="1"/>
    </xf>
    <xf numFmtId="0" fontId="23" fillId="0" borderId="0" xfId="0" applyFont="1" applyAlignment="1">
      <alignment wrapText="1"/>
    </xf>
    <xf numFmtId="0" fontId="64" fillId="0" borderId="10" xfId="0" applyFont="1" applyBorder="1" applyAlignment="1">
      <alignment horizontal="center" vertical="center"/>
    </xf>
    <xf numFmtId="0" fontId="65" fillId="25" borderId="1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wrapText="1"/>
    </xf>
    <xf numFmtId="164" fontId="23" fillId="26" borderId="23" xfId="0" applyNumberFormat="1" applyFont="1" applyFill="1" applyBorder="1" applyAlignment="1">
      <alignment horizontal="right" wrapText="1"/>
    </xf>
    <xf numFmtId="164" fontId="23" fillId="26" borderId="30" xfId="0" applyNumberFormat="1" applyFont="1" applyFill="1" applyBorder="1" applyAlignment="1">
      <alignment horizontal="right" wrapText="1"/>
    </xf>
    <xf numFmtId="0" fontId="64" fillId="24" borderId="17" xfId="0" applyFont="1" applyFill="1" applyBorder="1" applyAlignment="1">
      <alignment wrapText="1"/>
    </xf>
    <xf numFmtId="3" fontId="64" fillId="26" borderId="15" xfId="0" applyNumberFormat="1" applyFont="1" applyFill="1" applyBorder="1" applyAlignment="1">
      <alignment horizontal="right" wrapText="1"/>
    </xf>
    <xf numFmtId="164" fontId="64" fillId="26" borderId="15" xfId="0" applyNumberFormat="1" applyFont="1" applyFill="1" applyBorder="1" applyAlignment="1">
      <alignment horizontal="right" wrapText="1"/>
    </xf>
    <xf numFmtId="3" fontId="64" fillId="26" borderId="10" xfId="0" applyNumberFormat="1" applyFont="1" applyFill="1" applyBorder="1" applyAlignment="1">
      <alignment horizontal="right" wrapText="1"/>
    </xf>
    <xf numFmtId="0" fontId="64" fillId="0" borderId="0" xfId="0" applyFont="1" applyBorder="1" applyAlignment="1">
      <alignment wrapText="1"/>
    </xf>
    <xf numFmtId="0" fontId="23" fillId="0" borderId="25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65" fillId="25" borderId="32" xfId="0" applyFont="1" applyFill="1" applyBorder="1" applyAlignment="1">
      <alignment horizontal="center" vertical="center" wrapText="1"/>
    </xf>
    <xf numFmtId="0" fontId="65" fillId="25" borderId="33" xfId="0" applyFont="1" applyFill="1" applyBorder="1" applyAlignment="1">
      <alignment horizontal="center" vertical="center" wrapText="1"/>
    </xf>
    <xf numFmtId="0" fontId="65" fillId="25" borderId="31" xfId="0" applyFont="1" applyFill="1" applyBorder="1" applyAlignment="1">
      <alignment horizontal="center" vertical="center" wrapText="1"/>
    </xf>
    <xf numFmtId="0" fontId="64" fillId="24" borderId="19" xfId="0" applyFont="1" applyFill="1" applyBorder="1" applyAlignment="1">
      <alignment wrapText="1"/>
    </xf>
    <xf numFmtId="0" fontId="64" fillId="24" borderId="14" xfId="0" applyFont="1" applyFill="1" applyBorder="1" applyAlignment="1">
      <alignment wrapText="1"/>
    </xf>
    <xf numFmtId="0" fontId="64" fillId="0" borderId="15" xfId="0" applyFont="1" applyFill="1" applyBorder="1" applyAlignment="1">
      <alignment wrapText="1"/>
    </xf>
    <xf numFmtId="3" fontId="23" fillId="0" borderId="27" xfId="0" applyNumberFormat="1" applyFont="1" applyFill="1" applyBorder="1" applyAlignment="1">
      <alignment horizontal="right" wrapText="1"/>
    </xf>
    <xf numFmtId="3" fontId="23" fillId="0" borderId="28" xfId="0" applyNumberFormat="1" applyFont="1" applyFill="1" applyBorder="1" applyAlignment="1">
      <alignment horizontal="right" wrapText="1"/>
    </xf>
    <xf numFmtId="3" fontId="23" fillId="0" borderId="29" xfId="0" applyNumberFormat="1" applyFont="1" applyFill="1" applyBorder="1" applyAlignment="1">
      <alignment horizontal="right" wrapText="1"/>
    </xf>
    <xf numFmtId="3" fontId="23" fillId="0" borderId="0" xfId="0" applyNumberFormat="1" applyFont="1" applyFill="1" applyBorder="1" applyAlignment="1">
      <alignment horizontal="right" wrapText="1"/>
    </xf>
    <xf numFmtId="3" fontId="64" fillId="26" borderId="24" xfId="0" applyNumberFormat="1" applyFont="1" applyFill="1" applyBorder="1" applyAlignment="1">
      <alignment horizontal="right" wrapText="1"/>
    </xf>
    <xf numFmtId="0" fontId="23" fillId="0" borderId="0" xfId="0" applyFont="1" applyBorder="1"/>
    <xf numFmtId="3" fontId="23" fillId="0" borderId="0" xfId="0" applyNumberFormat="1" applyFont="1" applyBorder="1"/>
    <xf numFmtId="0" fontId="23" fillId="0" borderId="0" xfId="0" applyFont="1" applyFill="1" applyBorder="1"/>
    <xf numFmtId="0" fontId="23" fillId="0" borderId="0" xfId="0" applyFont="1" applyBorder="1" applyAlignment="1">
      <alignment vertical="top"/>
    </xf>
  </cellXfs>
  <cellStyles count="142">
    <cellStyle name="20% - Accent1" xfId="1" builtinId="30" customBuiltin="1"/>
    <cellStyle name="20% - Accent1 2" xfId="49" xr:uid="{00000000-0005-0000-0000-000001000000}"/>
    <cellStyle name="20% - Accent1 2 2" xfId="93" xr:uid="{00000000-0005-0000-0000-000002000000}"/>
    <cellStyle name="20% - Accent2" xfId="2" builtinId="34" customBuiltin="1"/>
    <cellStyle name="20% - Accent2 2" xfId="50" xr:uid="{00000000-0005-0000-0000-000004000000}"/>
    <cellStyle name="20% - Accent2 2 2" xfId="94" xr:uid="{00000000-0005-0000-0000-000005000000}"/>
    <cellStyle name="20% - Accent3" xfId="3" builtinId="38" customBuiltin="1"/>
    <cellStyle name="20% - Accent3 2" xfId="51" xr:uid="{00000000-0005-0000-0000-000007000000}"/>
    <cellStyle name="20% - Accent3 2 2" xfId="95" xr:uid="{00000000-0005-0000-0000-000008000000}"/>
    <cellStyle name="20% - Accent4" xfId="4" builtinId="42" customBuiltin="1"/>
    <cellStyle name="20% - Accent4 2" xfId="52" xr:uid="{00000000-0005-0000-0000-00000A000000}"/>
    <cellStyle name="20% - Accent4 2 2" xfId="96" xr:uid="{00000000-0005-0000-0000-00000B000000}"/>
    <cellStyle name="20% - Accent5" xfId="5" builtinId="46" customBuiltin="1"/>
    <cellStyle name="20% - Accent5 2" xfId="53" xr:uid="{00000000-0005-0000-0000-00000D000000}"/>
    <cellStyle name="20% - Accent5 2 2" xfId="97" xr:uid="{00000000-0005-0000-0000-00000E000000}"/>
    <cellStyle name="20% - Accent6" xfId="6" builtinId="50" customBuiltin="1"/>
    <cellStyle name="20% - Accent6 2" xfId="54" xr:uid="{00000000-0005-0000-0000-000010000000}"/>
    <cellStyle name="20% - Accent6 2 2" xfId="98" xr:uid="{00000000-0005-0000-0000-000011000000}"/>
    <cellStyle name="40% - Accent1" xfId="7" builtinId="31" customBuiltin="1"/>
    <cellStyle name="40% - Accent1 2" xfId="55" xr:uid="{00000000-0005-0000-0000-000013000000}"/>
    <cellStyle name="40% - Accent1 2 2" xfId="99" xr:uid="{00000000-0005-0000-0000-000014000000}"/>
    <cellStyle name="40% - Accent2" xfId="8" builtinId="35" customBuiltin="1"/>
    <cellStyle name="40% - Accent2 2" xfId="56" xr:uid="{00000000-0005-0000-0000-000016000000}"/>
    <cellStyle name="40% - Accent2 2 2" xfId="100" xr:uid="{00000000-0005-0000-0000-000017000000}"/>
    <cellStyle name="40% - Accent3" xfId="9" builtinId="39" customBuiltin="1"/>
    <cellStyle name="40% - Accent3 2" xfId="57" xr:uid="{00000000-0005-0000-0000-000019000000}"/>
    <cellStyle name="40% - Accent3 2 2" xfId="101" xr:uid="{00000000-0005-0000-0000-00001A000000}"/>
    <cellStyle name="40% - Accent4" xfId="10" builtinId="43" customBuiltin="1"/>
    <cellStyle name="40% - Accent4 2" xfId="58" xr:uid="{00000000-0005-0000-0000-00001C000000}"/>
    <cellStyle name="40% - Accent4 2 2" xfId="102" xr:uid="{00000000-0005-0000-0000-00001D000000}"/>
    <cellStyle name="40% - Accent5" xfId="11" builtinId="47" customBuiltin="1"/>
    <cellStyle name="40% - Accent5 2" xfId="59" xr:uid="{00000000-0005-0000-0000-00001F000000}"/>
    <cellStyle name="40% - Accent5 2 2" xfId="103" xr:uid="{00000000-0005-0000-0000-000020000000}"/>
    <cellStyle name="40% - Accent6" xfId="12" builtinId="51" customBuiltin="1"/>
    <cellStyle name="40% - Accent6 2" xfId="60" xr:uid="{00000000-0005-0000-0000-000022000000}"/>
    <cellStyle name="40% - Accent6 2 2" xfId="104" xr:uid="{00000000-0005-0000-0000-000023000000}"/>
    <cellStyle name="60% - Accent1" xfId="13" builtinId="32" customBuiltin="1"/>
    <cellStyle name="60% - Accent1 2" xfId="61" xr:uid="{00000000-0005-0000-0000-000025000000}"/>
    <cellStyle name="60% - Accent1 2 2" xfId="105" xr:uid="{00000000-0005-0000-0000-000026000000}"/>
    <cellStyle name="60% - Accent2" xfId="14" builtinId="36" customBuiltin="1"/>
    <cellStyle name="60% - Accent2 2" xfId="62" xr:uid="{00000000-0005-0000-0000-000028000000}"/>
    <cellStyle name="60% - Accent2 2 2" xfId="106" xr:uid="{00000000-0005-0000-0000-000029000000}"/>
    <cellStyle name="60% - Accent3" xfId="15" builtinId="40" customBuiltin="1"/>
    <cellStyle name="60% - Accent3 2" xfId="63" xr:uid="{00000000-0005-0000-0000-00002B000000}"/>
    <cellStyle name="60% - Accent3 2 2" xfId="107" xr:uid="{00000000-0005-0000-0000-00002C000000}"/>
    <cellStyle name="60% - Accent4" xfId="16" builtinId="44" customBuiltin="1"/>
    <cellStyle name="60% - Accent4 2" xfId="64" xr:uid="{00000000-0005-0000-0000-00002E000000}"/>
    <cellStyle name="60% - Accent4 2 2" xfId="108" xr:uid="{00000000-0005-0000-0000-00002F000000}"/>
    <cellStyle name="60% - Accent5" xfId="17" builtinId="48" customBuiltin="1"/>
    <cellStyle name="60% - Accent5 2" xfId="65" xr:uid="{00000000-0005-0000-0000-000031000000}"/>
    <cellStyle name="60% - Accent5 2 2" xfId="109" xr:uid="{00000000-0005-0000-0000-000032000000}"/>
    <cellStyle name="60% - Accent6" xfId="18" builtinId="52" customBuiltin="1"/>
    <cellStyle name="60% - Accent6 2" xfId="66" xr:uid="{00000000-0005-0000-0000-000034000000}"/>
    <cellStyle name="60% - Accent6 2 2" xfId="110" xr:uid="{00000000-0005-0000-0000-000035000000}"/>
    <cellStyle name="Accent1" xfId="19" builtinId="29" customBuiltin="1"/>
    <cellStyle name="Accent1 2" xfId="67" xr:uid="{00000000-0005-0000-0000-000037000000}"/>
    <cellStyle name="Accent1 2 2" xfId="111" xr:uid="{00000000-0005-0000-0000-000038000000}"/>
    <cellStyle name="Accent2" xfId="20" builtinId="33" customBuiltin="1"/>
    <cellStyle name="Accent2 2" xfId="68" xr:uid="{00000000-0005-0000-0000-00003A000000}"/>
    <cellStyle name="Accent2 2 2" xfId="112" xr:uid="{00000000-0005-0000-0000-00003B000000}"/>
    <cellStyle name="Accent3" xfId="21" builtinId="37" customBuiltin="1"/>
    <cellStyle name="Accent3 2" xfId="69" xr:uid="{00000000-0005-0000-0000-00003D000000}"/>
    <cellStyle name="Accent3 2 2" xfId="113" xr:uid="{00000000-0005-0000-0000-00003E000000}"/>
    <cellStyle name="Accent4" xfId="22" builtinId="41" customBuiltin="1"/>
    <cellStyle name="Accent4 2" xfId="70" xr:uid="{00000000-0005-0000-0000-000040000000}"/>
    <cellStyle name="Accent4 2 2" xfId="114" xr:uid="{00000000-0005-0000-0000-000041000000}"/>
    <cellStyle name="Accent5" xfId="23" builtinId="45" customBuiltin="1"/>
    <cellStyle name="Accent5 2" xfId="71" xr:uid="{00000000-0005-0000-0000-000043000000}"/>
    <cellStyle name="Accent5 2 2" xfId="115" xr:uid="{00000000-0005-0000-0000-000044000000}"/>
    <cellStyle name="Accent6" xfId="24" builtinId="49" customBuiltin="1"/>
    <cellStyle name="Accent6 2" xfId="72" xr:uid="{00000000-0005-0000-0000-000046000000}"/>
    <cellStyle name="Accent6 2 2" xfId="116" xr:uid="{00000000-0005-0000-0000-000047000000}"/>
    <cellStyle name="Bad" xfId="25" builtinId="27" customBuiltin="1"/>
    <cellStyle name="Bad 2" xfId="73" xr:uid="{00000000-0005-0000-0000-000049000000}"/>
    <cellStyle name="Bad 2 2" xfId="117" xr:uid="{00000000-0005-0000-0000-00004A000000}"/>
    <cellStyle name="Calculation" xfId="26" builtinId="22" customBuiltin="1"/>
    <cellStyle name="Calculation 2" xfId="74" xr:uid="{00000000-0005-0000-0000-00004C000000}"/>
    <cellStyle name="Calculation 2 2" xfId="118" xr:uid="{00000000-0005-0000-0000-00004D000000}"/>
    <cellStyle name="Check Cell" xfId="27" builtinId="23" customBuiltin="1"/>
    <cellStyle name="Check Cell 2" xfId="75" xr:uid="{00000000-0005-0000-0000-00004F000000}"/>
    <cellStyle name="Check Cell 2 2" xfId="119" xr:uid="{00000000-0005-0000-0000-000050000000}"/>
    <cellStyle name="Explanatory Text" xfId="28" builtinId="53" customBuiltin="1"/>
    <cellStyle name="Explanatory Text 2" xfId="76" xr:uid="{00000000-0005-0000-0000-000052000000}"/>
    <cellStyle name="Explanatory Text 2 2" xfId="120" xr:uid="{00000000-0005-0000-0000-000053000000}"/>
    <cellStyle name="Good" xfId="29" builtinId="26" customBuiltin="1"/>
    <cellStyle name="Good 2" xfId="77" xr:uid="{00000000-0005-0000-0000-000055000000}"/>
    <cellStyle name="Good 2 2" xfId="121" xr:uid="{00000000-0005-0000-0000-000056000000}"/>
    <cellStyle name="Heading 1" xfId="30" builtinId="16" customBuiltin="1"/>
    <cellStyle name="Heading 1 2" xfId="78" xr:uid="{00000000-0005-0000-0000-000058000000}"/>
    <cellStyle name="Heading 1 2 2" xfId="122" xr:uid="{00000000-0005-0000-0000-000059000000}"/>
    <cellStyle name="Heading 2" xfId="31" builtinId="17" customBuiltin="1"/>
    <cellStyle name="Heading 2 2" xfId="79" xr:uid="{00000000-0005-0000-0000-00005B000000}"/>
    <cellStyle name="Heading 2 2 2" xfId="123" xr:uid="{00000000-0005-0000-0000-00005C000000}"/>
    <cellStyle name="Heading 3" xfId="32" builtinId="18" customBuiltin="1"/>
    <cellStyle name="Heading 3 2" xfId="80" xr:uid="{00000000-0005-0000-0000-00005E000000}"/>
    <cellStyle name="Heading 3 2 2" xfId="124" xr:uid="{00000000-0005-0000-0000-00005F000000}"/>
    <cellStyle name="Heading 4" xfId="33" builtinId="19" customBuiltin="1"/>
    <cellStyle name="Heading 4 2" xfId="81" xr:uid="{00000000-0005-0000-0000-000061000000}"/>
    <cellStyle name="Heading 4 2 2" xfId="125" xr:uid="{00000000-0005-0000-0000-000062000000}"/>
    <cellStyle name="Input" xfId="34" builtinId="20" customBuiltin="1"/>
    <cellStyle name="Input 2" xfId="82" xr:uid="{00000000-0005-0000-0000-000064000000}"/>
    <cellStyle name="Input 2 2" xfId="126" xr:uid="{00000000-0005-0000-0000-000065000000}"/>
    <cellStyle name="Linked Cell" xfId="35" builtinId="24" customBuiltin="1"/>
    <cellStyle name="Linked Cell 2" xfId="83" xr:uid="{00000000-0005-0000-0000-000067000000}"/>
    <cellStyle name="Linked Cell 2 2" xfId="127" xr:uid="{00000000-0005-0000-0000-000068000000}"/>
    <cellStyle name="Neutral" xfId="36" builtinId="28" customBuiltin="1"/>
    <cellStyle name="Neutral 2" xfId="84" xr:uid="{00000000-0005-0000-0000-00006A000000}"/>
    <cellStyle name="Neutral 2 2" xfId="128" xr:uid="{00000000-0005-0000-0000-00006B000000}"/>
    <cellStyle name="Normal" xfId="0" builtinId="0"/>
    <cellStyle name="Normal 2" xfId="37" xr:uid="{00000000-0005-0000-0000-00006D000000}"/>
    <cellStyle name="Normal 2 2" xfId="129" xr:uid="{00000000-0005-0000-0000-00006E000000}"/>
    <cellStyle name="Normal 3" xfId="43" xr:uid="{00000000-0005-0000-0000-00006F000000}"/>
    <cellStyle name="Normal 3 2" xfId="90" xr:uid="{00000000-0005-0000-0000-000070000000}"/>
    <cellStyle name="Normal 3 2 2" xfId="131" xr:uid="{00000000-0005-0000-0000-000071000000}"/>
    <cellStyle name="Normal 3 3" xfId="130" xr:uid="{00000000-0005-0000-0000-000072000000}"/>
    <cellStyle name="Normal 4" xfId="44" xr:uid="{00000000-0005-0000-0000-000073000000}"/>
    <cellStyle name="Normal 4 2" xfId="132" xr:uid="{00000000-0005-0000-0000-000074000000}"/>
    <cellStyle name="Normal 5" xfId="45" xr:uid="{00000000-0005-0000-0000-000075000000}"/>
    <cellStyle name="Normal 5 2" xfId="47" xr:uid="{00000000-0005-0000-0000-000076000000}"/>
    <cellStyle name="Normal 5 2 2" xfId="134" xr:uid="{00000000-0005-0000-0000-000077000000}"/>
    <cellStyle name="Normal 5 3" xfId="133" xr:uid="{00000000-0005-0000-0000-000078000000}"/>
    <cellStyle name="Normal 6" xfId="46" xr:uid="{00000000-0005-0000-0000-000079000000}"/>
    <cellStyle name="Normal 6 2" xfId="91" xr:uid="{00000000-0005-0000-0000-00007A000000}"/>
    <cellStyle name="Normal 6 2 2" xfId="135" xr:uid="{00000000-0005-0000-0000-00007B000000}"/>
    <cellStyle name="Normal 7" xfId="48" xr:uid="{00000000-0005-0000-0000-00007C000000}"/>
    <cellStyle name="Normal 7 2" xfId="92" xr:uid="{00000000-0005-0000-0000-00007D000000}"/>
    <cellStyle name="Normal 7 2 2" xfId="136" xr:uid="{00000000-0005-0000-0000-00007E000000}"/>
    <cellStyle name="Note" xfId="38" builtinId="10" customBuiltin="1"/>
    <cellStyle name="Note 2" xfId="85" xr:uid="{00000000-0005-0000-0000-000080000000}"/>
    <cellStyle name="Note 2 2" xfId="137" xr:uid="{00000000-0005-0000-0000-000081000000}"/>
    <cellStyle name="Output" xfId="39" builtinId="21" customBuiltin="1"/>
    <cellStyle name="Output 2" xfId="86" xr:uid="{00000000-0005-0000-0000-000083000000}"/>
    <cellStyle name="Output 2 2" xfId="138" xr:uid="{00000000-0005-0000-0000-000084000000}"/>
    <cellStyle name="Title" xfId="40" builtinId="15" customBuiltin="1"/>
    <cellStyle name="Title 2" xfId="87" xr:uid="{00000000-0005-0000-0000-000086000000}"/>
    <cellStyle name="Title 2 2" xfId="139" xr:uid="{00000000-0005-0000-0000-000087000000}"/>
    <cellStyle name="Total" xfId="41" builtinId="25" customBuiltin="1"/>
    <cellStyle name="Total 2" xfId="88" xr:uid="{00000000-0005-0000-0000-000089000000}"/>
    <cellStyle name="Total 2 2" xfId="140" xr:uid="{00000000-0005-0000-0000-00008A000000}"/>
    <cellStyle name="Warning Text" xfId="42" builtinId="11" customBuiltin="1"/>
    <cellStyle name="Warning Text 2" xfId="89" xr:uid="{00000000-0005-0000-0000-00008C000000}"/>
    <cellStyle name="Warning Text 2 2" xfId="141" xr:uid="{00000000-0005-0000-0000-00008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9"/>
  <sheetViews>
    <sheetView topLeftCell="A70" zoomScaleNormal="100" workbookViewId="0">
      <selection activeCell="D25" sqref="D25"/>
    </sheetView>
  </sheetViews>
  <sheetFormatPr defaultColWidth="23.42578125" defaultRowHeight="12" x14ac:dyDescent="0.2"/>
  <cols>
    <col min="1" max="1" width="22.42578125" style="107" customWidth="1"/>
    <col min="2" max="2" width="11.140625" style="107" customWidth="1"/>
    <col min="3" max="3" width="11.7109375" style="107" bestFit="1" customWidth="1"/>
    <col min="4" max="4" width="11.7109375" style="107" customWidth="1"/>
    <col min="5" max="5" width="11.7109375" style="107" bestFit="1" customWidth="1"/>
    <col min="6" max="6" width="10.42578125" style="107" customWidth="1"/>
    <col min="7" max="9" width="11.7109375" style="107" bestFit="1" customWidth="1"/>
    <col min="10" max="10" width="10.5703125" style="107" customWidth="1"/>
    <col min="11" max="11" width="12" style="107" customWidth="1"/>
    <col min="12" max="12" width="10.85546875" style="107" customWidth="1"/>
    <col min="13" max="13" width="11.140625" style="107" customWidth="1"/>
    <col min="14" max="16384" width="23.42578125" style="107"/>
  </cols>
  <sheetData>
    <row r="1" spans="1:20" x14ac:dyDescent="0.2">
      <c r="A1" s="108" t="s">
        <v>44</v>
      </c>
      <c r="B1" s="108"/>
      <c r="C1" s="109"/>
      <c r="D1" s="109"/>
      <c r="E1" s="109"/>
      <c r="F1" s="109"/>
      <c r="G1" s="109"/>
    </row>
    <row r="2" spans="1:20" x14ac:dyDescent="0.2">
      <c r="A2" s="108" t="s">
        <v>45</v>
      </c>
      <c r="B2" s="108"/>
      <c r="C2" s="108"/>
      <c r="D2" s="109"/>
      <c r="E2" s="109"/>
      <c r="F2" s="109"/>
      <c r="G2" s="109"/>
    </row>
    <row r="3" spans="1:20" x14ac:dyDescent="0.2">
      <c r="A3" s="108" t="s">
        <v>49</v>
      </c>
      <c r="B3" s="108"/>
      <c r="C3" s="108"/>
      <c r="D3" s="109"/>
      <c r="E3" s="109"/>
      <c r="F3" s="109"/>
      <c r="G3" s="109"/>
    </row>
    <row r="4" spans="1:20" x14ac:dyDescent="0.2">
      <c r="A4" s="108" t="s">
        <v>46</v>
      </c>
      <c r="B4" s="108"/>
      <c r="C4" s="108"/>
      <c r="D4" s="108"/>
      <c r="E4" s="108"/>
      <c r="F4" s="108"/>
      <c r="G4" s="108"/>
    </row>
    <row r="6" spans="1:20" s="111" customFormat="1" x14ac:dyDescent="0.2">
      <c r="A6" s="110" t="s">
        <v>82</v>
      </c>
      <c r="B6" s="109"/>
    </row>
    <row r="7" spans="1:20" s="111" customFormat="1" ht="12.75" thickBot="1" x14ac:dyDescent="0.25">
      <c r="A7" s="112"/>
      <c r="B7" s="112"/>
      <c r="C7" s="112"/>
      <c r="E7" s="112"/>
      <c r="F7" s="112"/>
      <c r="G7" s="112"/>
      <c r="H7" s="112"/>
      <c r="I7" s="112"/>
      <c r="J7" s="112"/>
    </row>
    <row r="8" spans="1:20" s="111" customFormat="1" ht="36" x14ac:dyDescent="0.2">
      <c r="A8" s="146" t="s">
        <v>47</v>
      </c>
      <c r="B8" s="147" t="s">
        <v>76</v>
      </c>
      <c r="C8" s="147" t="s">
        <v>0</v>
      </c>
      <c r="D8" s="147" t="s">
        <v>57</v>
      </c>
      <c r="E8" s="147" t="s">
        <v>72</v>
      </c>
      <c r="F8" s="147" t="s">
        <v>1</v>
      </c>
      <c r="G8" s="147" t="s">
        <v>73</v>
      </c>
      <c r="H8" s="147" t="s">
        <v>69</v>
      </c>
      <c r="I8" s="147" t="s">
        <v>2</v>
      </c>
      <c r="J8" s="148" t="s">
        <v>58</v>
      </c>
    </row>
    <row r="9" spans="1:20" s="111" customFormat="1" x14ac:dyDescent="0.2">
      <c r="A9" s="149" t="s">
        <v>3</v>
      </c>
      <c r="B9" s="114">
        <v>593</v>
      </c>
      <c r="C9" s="114">
        <v>172</v>
      </c>
      <c r="D9" s="114">
        <f>E9+G9</f>
        <v>503</v>
      </c>
      <c r="E9" s="114">
        <v>329</v>
      </c>
      <c r="F9" s="114">
        <v>109</v>
      </c>
      <c r="G9" s="114">
        <v>174</v>
      </c>
      <c r="H9" s="114">
        <v>9</v>
      </c>
      <c r="I9" s="115">
        <v>9</v>
      </c>
      <c r="J9" s="150">
        <v>40</v>
      </c>
      <c r="S9" s="109"/>
      <c r="T9" s="109"/>
    </row>
    <row r="10" spans="1:20" s="111" customFormat="1" x14ac:dyDescent="0.2">
      <c r="A10" s="149" t="s">
        <v>4</v>
      </c>
      <c r="B10" s="114">
        <v>782</v>
      </c>
      <c r="C10" s="114">
        <v>110</v>
      </c>
      <c r="D10" s="114">
        <f t="shared" ref="D10:D43" si="0">E10+G10</f>
        <v>730</v>
      </c>
      <c r="E10" s="114">
        <v>393</v>
      </c>
      <c r="F10" s="114">
        <v>188</v>
      </c>
      <c r="G10" s="114">
        <v>337</v>
      </c>
      <c r="H10" s="114">
        <v>14</v>
      </c>
      <c r="I10" s="116">
        <v>18</v>
      </c>
      <c r="J10" s="151">
        <v>40</v>
      </c>
      <c r="S10" s="109"/>
      <c r="T10" s="109"/>
    </row>
    <row r="11" spans="1:20" s="111" customFormat="1" x14ac:dyDescent="0.2">
      <c r="A11" s="149" t="s">
        <v>5</v>
      </c>
      <c r="B11" s="114">
        <v>138</v>
      </c>
      <c r="C11" s="114">
        <v>119</v>
      </c>
      <c r="D11" s="114">
        <f t="shared" si="0"/>
        <v>123</v>
      </c>
      <c r="E11" s="114">
        <v>69</v>
      </c>
      <c r="F11" s="114">
        <v>46</v>
      </c>
      <c r="G11" s="114">
        <v>54</v>
      </c>
      <c r="H11" s="114">
        <v>1</v>
      </c>
      <c r="I11" s="116">
        <v>2</v>
      </c>
      <c r="J11" s="151">
        <v>11</v>
      </c>
      <c r="S11" s="109"/>
      <c r="T11" s="109"/>
    </row>
    <row r="12" spans="1:20" s="111" customFormat="1" x14ac:dyDescent="0.2">
      <c r="A12" s="149" t="s">
        <v>6</v>
      </c>
      <c r="B12" s="114">
        <v>452</v>
      </c>
      <c r="C12" s="114">
        <v>118</v>
      </c>
      <c r="D12" s="114">
        <f t="shared" si="0"/>
        <v>395</v>
      </c>
      <c r="E12" s="114">
        <v>203</v>
      </c>
      <c r="F12" s="114">
        <v>110</v>
      </c>
      <c r="G12" s="114">
        <v>192</v>
      </c>
      <c r="H12" s="114">
        <v>4</v>
      </c>
      <c r="I12" s="116">
        <v>13</v>
      </c>
      <c r="J12" s="151">
        <v>36</v>
      </c>
      <c r="S12" s="109"/>
      <c r="T12" s="109"/>
    </row>
    <row r="13" spans="1:20" s="111" customFormat="1" x14ac:dyDescent="0.2">
      <c r="A13" s="149" t="s">
        <v>7</v>
      </c>
      <c r="B13" s="114">
        <v>149</v>
      </c>
      <c r="C13" s="114">
        <v>111</v>
      </c>
      <c r="D13" s="114">
        <f t="shared" si="0"/>
        <v>127</v>
      </c>
      <c r="E13" s="114">
        <v>58</v>
      </c>
      <c r="F13" s="114">
        <v>39</v>
      </c>
      <c r="G13" s="114">
        <v>69</v>
      </c>
      <c r="H13" s="114">
        <v>2</v>
      </c>
      <c r="I13" s="116">
        <v>1</v>
      </c>
      <c r="J13" s="151">
        <v>17</v>
      </c>
      <c r="M13" s="109"/>
      <c r="N13" s="109"/>
      <c r="O13" s="109"/>
      <c r="P13" s="109"/>
      <c r="Q13" s="109"/>
      <c r="R13" s="109"/>
      <c r="S13" s="109"/>
      <c r="T13" s="109"/>
    </row>
    <row r="14" spans="1:20" s="111" customFormat="1" x14ac:dyDescent="0.2">
      <c r="A14" s="149" t="s">
        <v>8</v>
      </c>
      <c r="B14" s="114">
        <v>1001</v>
      </c>
      <c r="C14" s="114">
        <v>338</v>
      </c>
      <c r="D14" s="114">
        <f t="shared" si="0"/>
        <v>890</v>
      </c>
      <c r="E14" s="114">
        <v>313</v>
      </c>
      <c r="F14" s="114">
        <v>94</v>
      </c>
      <c r="G14" s="114">
        <v>577</v>
      </c>
      <c r="H14" s="114">
        <v>19</v>
      </c>
      <c r="I14" s="116">
        <v>15</v>
      </c>
      <c r="J14" s="151">
        <v>58</v>
      </c>
      <c r="M14" s="109"/>
      <c r="N14" s="109"/>
      <c r="O14" s="109"/>
      <c r="P14" s="109"/>
      <c r="Q14" s="109"/>
      <c r="R14" s="109"/>
      <c r="S14" s="109"/>
      <c r="T14" s="109"/>
    </row>
    <row r="15" spans="1:20" s="111" customFormat="1" x14ac:dyDescent="0.2">
      <c r="A15" s="149" t="s">
        <v>9</v>
      </c>
      <c r="B15" s="114">
        <v>227</v>
      </c>
      <c r="C15" s="114">
        <v>9</v>
      </c>
      <c r="D15" s="114">
        <f t="shared" si="0"/>
        <v>198</v>
      </c>
      <c r="E15" s="114">
        <v>95</v>
      </c>
      <c r="F15" s="114">
        <v>37</v>
      </c>
      <c r="G15" s="114">
        <v>103</v>
      </c>
      <c r="H15" s="114">
        <v>1</v>
      </c>
      <c r="I15" s="116">
        <v>4</v>
      </c>
      <c r="J15" s="151">
        <v>17</v>
      </c>
      <c r="M15" s="109"/>
      <c r="N15" s="109"/>
      <c r="O15" s="109"/>
      <c r="P15" s="109"/>
      <c r="Q15" s="109"/>
      <c r="R15" s="109"/>
      <c r="S15" s="109"/>
      <c r="T15" s="109"/>
    </row>
    <row r="16" spans="1:20" s="111" customFormat="1" x14ac:dyDescent="0.2">
      <c r="A16" s="149" t="s">
        <v>10</v>
      </c>
      <c r="B16" s="114">
        <v>577</v>
      </c>
      <c r="C16" s="114">
        <v>330</v>
      </c>
      <c r="D16" s="114">
        <f t="shared" si="0"/>
        <v>567</v>
      </c>
      <c r="E16" s="114">
        <v>246</v>
      </c>
      <c r="F16" s="114">
        <v>103</v>
      </c>
      <c r="G16" s="114">
        <v>321</v>
      </c>
      <c r="H16" s="114">
        <v>10</v>
      </c>
      <c r="I16" s="116">
        <v>8</v>
      </c>
      <c r="J16" s="151">
        <v>37</v>
      </c>
      <c r="M16" s="109"/>
      <c r="N16" s="109"/>
      <c r="O16" s="109"/>
      <c r="P16" s="109"/>
      <c r="Q16" s="109"/>
      <c r="R16" s="109"/>
      <c r="S16" s="109"/>
      <c r="T16" s="109"/>
    </row>
    <row r="17" spans="1:20" s="111" customFormat="1" x14ac:dyDescent="0.2">
      <c r="A17" s="149" t="s">
        <v>11</v>
      </c>
      <c r="B17" s="114">
        <v>505</v>
      </c>
      <c r="C17" s="114">
        <v>32</v>
      </c>
      <c r="D17" s="114">
        <f t="shared" si="0"/>
        <v>435</v>
      </c>
      <c r="E17" s="114">
        <v>320</v>
      </c>
      <c r="F17" s="114">
        <v>245</v>
      </c>
      <c r="G17" s="114">
        <v>115</v>
      </c>
      <c r="H17" s="114">
        <v>4</v>
      </c>
      <c r="I17" s="116">
        <v>5</v>
      </c>
      <c r="J17" s="151">
        <v>20</v>
      </c>
      <c r="M17" s="109"/>
      <c r="N17" s="109"/>
      <c r="O17" s="109"/>
      <c r="P17" s="109"/>
      <c r="Q17" s="109"/>
      <c r="R17" s="109"/>
      <c r="S17" s="109"/>
      <c r="T17" s="109"/>
    </row>
    <row r="18" spans="1:20" s="111" customFormat="1" x14ac:dyDescent="0.2">
      <c r="A18" s="149" t="s">
        <v>12</v>
      </c>
      <c r="B18" s="114">
        <v>336</v>
      </c>
      <c r="C18" s="114">
        <v>65</v>
      </c>
      <c r="D18" s="114">
        <f t="shared" si="0"/>
        <v>285</v>
      </c>
      <c r="E18" s="114">
        <v>142</v>
      </c>
      <c r="F18" s="114">
        <v>74</v>
      </c>
      <c r="G18" s="114">
        <v>143</v>
      </c>
      <c r="H18" s="114">
        <v>3</v>
      </c>
      <c r="I18" s="116">
        <v>5</v>
      </c>
      <c r="J18" s="151">
        <v>18</v>
      </c>
      <c r="M18" s="109"/>
      <c r="N18" s="109"/>
      <c r="O18" s="109"/>
      <c r="P18" s="109"/>
      <c r="Q18" s="109"/>
      <c r="R18" s="109"/>
      <c r="S18" s="109"/>
      <c r="T18" s="109"/>
    </row>
    <row r="19" spans="1:20" s="111" customFormat="1" x14ac:dyDescent="0.2">
      <c r="A19" s="149" t="s">
        <v>13</v>
      </c>
      <c r="B19" s="114">
        <v>323</v>
      </c>
      <c r="C19" s="114">
        <v>0</v>
      </c>
      <c r="D19" s="114">
        <f t="shared" si="0"/>
        <v>271</v>
      </c>
      <c r="E19" s="114">
        <v>101</v>
      </c>
      <c r="F19" s="114">
        <v>33</v>
      </c>
      <c r="G19" s="114">
        <v>170</v>
      </c>
      <c r="H19" s="114">
        <v>4</v>
      </c>
      <c r="I19" s="116">
        <v>5</v>
      </c>
      <c r="J19" s="151">
        <v>22</v>
      </c>
      <c r="M19" s="109"/>
      <c r="N19" s="109"/>
      <c r="O19" s="109"/>
      <c r="P19" s="109"/>
      <c r="Q19" s="109"/>
      <c r="R19" s="109"/>
      <c r="S19" s="109"/>
      <c r="T19" s="109"/>
    </row>
    <row r="20" spans="1:20" s="111" customFormat="1" x14ac:dyDescent="0.2">
      <c r="A20" s="149" t="s">
        <v>14</v>
      </c>
      <c r="B20" s="114">
        <v>562</v>
      </c>
      <c r="C20" s="114">
        <v>19</v>
      </c>
      <c r="D20" s="114">
        <f t="shared" si="0"/>
        <v>499</v>
      </c>
      <c r="E20" s="114">
        <v>199</v>
      </c>
      <c r="F20" s="114">
        <v>95</v>
      </c>
      <c r="G20" s="114">
        <v>300</v>
      </c>
      <c r="H20" s="114">
        <v>14</v>
      </c>
      <c r="I20" s="116">
        <v>13</v>
      </c>
      <c r="J20" s="151">
        <v>20</v>
      </c>
      <c r="M20" s="109"/>
      <c r="N20" s="109"/>
      <c r="O20" s="109"/>
      <c r="P20" s="109"/>
      <c r="Q20" s="109"/>
      <c r="R20" s="109"/>
      <c r="S20" s="109"/>
      <c r="T20" s="109"/>
    </row>
    <row r="21" spans="1:20" s="111" customFormat="1" x14ac:dyDescent="0.2">
      <c r="A21" s="149" t="s">
        <v>15</v>
      </c>
      <c r="B21" s="114">
        <v>427</v>
      </c>
      <c r="C21" s="114">
        <v>72</v>
      </c>
      <c r="D21" s="114">
        <f t="shared" si="0"/>
        <v>401</v>
      </c>
      <c r="E21" s="114">
        <v>183</v>
      </c>
      <c r="F21" s="114">
        <v>94</v>
      </c>
      <c r="G21" s="114">
        <v>218</v>
      </c>
      <c r="H21" s="114">
        <v>4</v>
      </c>
      <c r="I21" s="116">
        <v>7</v>
      </c>
      <c r="J21" s="151">
        <v>23</v>
      </c>
      <c r="M21" s="109"/>
      <c r="N21" s="109"/>
      <c r="O21" s="109"/>
      <c r="P21" s="109"/>
      <c r="Q21" s="109"/>
      <c r="R21" s="109"/>
      <c r="S21" s="109"/>
      <c r="T21" s="109"/>
    </row>
    <row r="22" spans="1:20" s="111" customFormat="1" x14ac:dyDescent="0.2">
      <c r="A22" s="149" t="s">
        <v>16</v>
      </c>
      <c r="B22" s="114">
        <v>901</v>
      </c>
      <c r="C22" s="114">
        <v>225</v>
      </c>
      <c r="D22" s="114">
        <f t="shared" si="0"/>
        <v>780</v>
      </c>
      <c r="E22" s="114">
        <v>462</v>
      </c>
      <c r="F22" s="114">
        <v>253</v>
      </c>
      <c r="G22" s="114">
        <v>318</v>
      </c>
      <c r="H22" s="114">
        <v>9</v>
      </c>
      <c r="I22" s="116">
        <v>39</v>
      </c>
      <c r="J22" s="151">
        <v>84</v>
      </c>
    </row>
    <row r="23" spans="1:20" s="111" customFormat="1" x14ac:dyDescent="0.2">
      <c r="A23" s="149" t="s">
        <v>17</v>
      </c>
      <c r="B23" s="114">
        <v>615</v>
      </c>
      <c r="C23" s="114">
        <v>49</v>
      </c>
      <c r="D23" s="114">
        <f t="shared" si="0"/>
        <v>581</v>
      </c>
      <c r="E23" s="114">
        <v>349</v>
      </c>
      <c r="F23" s="114">
        <v>244</v>
      </c>
      <c r="G23" s="114">
        <v>232</v>
      </c>
      <c r="H23" s="114">
        <v>8</v>
      </c>
      <c r="I23" s="116">
        <v>8</v>
      </c>
      <c r="J23" s="151">
        <v>28</v>
      </c>
      <c r="P23" s="117"/>
    </row>
    <row r="24" spans="1:20" s="111" customFormat="1" x14ac:dyDescent="0.2">
      <c r="A24" s="149" t="s">
        <v>18</v>
      </c>
      <c r="B24" s="114">
        <v>703</v>
      </c>
      <c r="C24" s="114">
        <v>75</v>
      </c>
      <c r="D24" s="114">
        <f t="shared" si="0"/>
        <v>682</v>
      </c>
      <c r="E24" s="114">
        <v>379</v>
      </c>
      <c r="F24" s="114">
        <v>185</v>
      </c>
      <c r="G24" s="114">
        <v>303</v>
      </c>
      <c r="H24" s="114">
        <v>13</v>
      </c>
      <c r="I24" s="116">
        <v>14</v>
      </c>
      <c r="J24" s="151">
        <v>36</v>
      </c>
    </row>
    <row r="25" spans="1:20" s="111" customFormat="1" x14ac:dyDescent="0.2">
      <c r="A25" s="149" t="s">
        <v>19</v>
      </c>
      <c r="B25" s="114">
        <v>241</v>
      </c>
      <c r="C25" s="114">
        <v>73</v>
      </c>
      <c r="D25" s="114">
        <f t="shared" si="0"/>
        <v>221</v>
      </c>
      <c r="E25" s="114">
        <v>124</v>
      </c>
      <c r="F25" s="114">
        <v>63</v>
      </c>
      <c r="G25" s="114">
        <v>97</v>
      </c>
      <c r="H25" s="114">
        <v>6</v>
      </c>
      <c r="I25" s="116">
        <v>5</v>
      </c>
      <c r="J25" s="151">
        <v>12</v>
      </c>
    </row>
    <row r="26" spans="1:20" s="111" customFormat="1" x14ac:dyDescent="0.2">
      <c r="A26" s="149" t="s">
        <v>20</v>
      </c>
      <c r="B26" s="114">
        <v>510</v>
      </c>
      <c r="C26" s="114">
        <v>0</v>
      </c>
      <c r="D26" s="114">
        <f t="shared" si="0"/>
        <v>447</v>
      </c>
      <c r="E26" s="114">
        <v>186</v>
      </c>
      <c r="F26" s="114">
        <v>123</v>
      </c>
      <c r="G26" s="114">
        <v>261</v>
      </c>
      <c r="H26" s="114">
        <v>9</v>
      </c>
      <c r="I26" s="116">
        <v>9</v>
      </c>
      <c r="J26" s="151">
        <v>37</v>
      </c>
    </row>
    <row r="27" spans="1:20" s="111" customFormat="1" x14ac:dyDescent="0.2">
      <c r="A27" s="149" t="s">
        <v>21</v>
      </c>
      <c r="B27" s="114">
        <v>598</v>
      </c>
      <c r="C27" s="114">
        <v>185</v>
      </c>
      <c r="D27" s="114">
        <f t="shared" si="0"/>
        <v>562</v>
      </c>
      <c r="E27" s="114">
        <v>252</v>
      </c>
      <c r="F27" s="114">
        <v>190</v>
      </c>
      <c r="G27" s="114">
        <v>310</v>
      </c>
      <c r="H27" s="114">
        <v>18</v>
      </c>
      <c r="I27" s="116">
        <v>10</v>
      </c>
      <c r="J27" s="151">
        <v>50</v>
      </c>
    </row>
    <row r="28" spans="1:20" s="111" customFormat="1" x14ac:dyDescent="0.2">
      <c r="A28" s="149" t="s">
        <v>22</v>
      </c>
      <c r="B28" s="114">
        <v>554</v>
      </c>
      <c r="C28" s="114">
        <v>154</v>
      </c>
      <c r="D28" s="114">
        <f t="shared" si="0"/>
        <v>461</v>
      </c>
      <c r="E28" s="114">
        <v>246</v>
      </c>
      <c r="F28" s="114">
        <v>107</v>
      </c>
      <c r="G28" s="114">
        <v>215</v>
      </c>
      <c r="H28" s="114">
        <v>6</v>
      </c>
      <c r="I28" s="116">
        <v>9</v>
      </c>
      <c r="J28" s="151">
        <v>29</v>
      </c>
      <c r="N28" s="118"/>
    </row>
    <row r="29" spans="1:20" s="111" customFormat="1" x14ac:dyDescent="0.2">
      <c r="A29" s="149" t="s">
        <v>23</v>
      </c>
      <c r="B29" s="114">
        <v>270</v>
      </c>
      <c r="C29" s="114">
        <v>0</v>
      </c>
      <c r="D29" s="114">
        <f t="shared" si="0"/>
        <v>243</v>
      </c>
      <c r="E29" s="114">
        <v>101</v>
      </c>
      <c r="F29" s="114">
        <v>48</v>
      </c>
      <c r="G29" s="114">
        <v>142</v>
      </c>
      <c r="H29" s="114">
        <v>7</v>
      </c>
      <c r="I29" s="116">
        <v>6</v>
      </c>
      <c r="J29" s="151">
        <v>23</v>
      </c>
      <c r="N29" s="118"/>
    </row>
    <row r="30" spans="1:20" s="111" customFormat="1" x14ac:dyDescent="0.2">
      <c r="A30" s="149" t="s">
        <v>24</v>
      </c>
      <c r="B30" s="114">
        <v>1695</v>
      </c>
      <c r="C30" s="114">
        <v>15</v>
      </c>
      <c r="D30" s="114">
        <f t="shared" si="0"/>
        <v>1483</v>
      </c>
      <c r="E30" s="114">
        <v>1321</v>
      </c>
      <c r="F30" s="114">
        <v>1041</v>
      </c>
      <c r="G30" s="114">
        <v>162</v>
      </c>
      <c r="H30" s="114">
        <v>7</v>
      </c>
      <c r="I30" s="116">
        <v>27</v>
      </c>
      <c r="J30" s="151">
        <v>80</v>
      </c>
    </row>
    <row r="31" spans="1:20" s="111" customFormat="1" x14ac:dyDescent="0.2">
      <c r="A31" s="149" t="s">
        <v>25</v>
      </c>
      <c r="B31" s="114">
        <v>417</v>
      </c>
      <c r="C31" s="114">
        <v>53</v>
      </c>
      <c r="D31" s="114">
        <f t="shared" si="0"/>
        <v>376</v>
      </c>
      <c r="E31" s="114">
        <v>148</v>
      </c>
      <c r="F31" s="114">
        <v>83</v>
      </c>
      <c r="G31" s="114">
        <v>228</v>
      </c>
      <c r="H31" s="114">
        <v>15</v>
      </c>
      <c r="I31" s="116">
        <v>5</v>
      </c>
      <c r="J31" s="151">
        <v>19</v>
      </c>
    </row>
    <row r="32" spans="1:20" s="111" customFormat="1" x14ac:dyDescent="0.2">
      <c r="A32" s="149" t="s">
        <v>38</v>
      </c>
      <c r="B32" s="114">
        <v>0</v>
      </c>
      <c r="C32" s="114">
        <v>0</v>
      </c>
      <c r="D32" s="114">
        <f t="shared" si="0"/>
        <v>0</v>
      </c>
      <c r="E32" s="114">
        <v>0</v>
      </c>
      <c r="F32" s="114">
        <v>0</v>
      </c>
      <c r="G32" s="114">
        <v>0</v>
      </c>
      <c r="H32" s="114">
        <v>0</v>
      </c>
      <c r="I32" s="116">
        <v>0</v>
      </c>
      <c r="J32" s="151">
        <v>0</v>
      </c>
    </row>
    <row r="33" spans="1:32" s="111" customFormat="1" x14ac:dyDescent="0.2">
      <c r="A33" s="149" t="s">
        <v>26</v>
      </c>
      <c r="B33" s="114">
        <v>333</v>
      </c>
      <c r="C33" s="114">
        <v>32</v>
      </c>
      <c r="D33" s="114">
        <f t="shared" si="0"/>
        <v>301</v>
      </c>
      <c r="E33" s="114">
        <v>141</v>
      </c>
      <c r="F33" s="114">
        <v>75</v>
      </c>
      <c r="G33" s="114">
        <v>160</v>
      </c>
      <c r="H33" s="114">
        <v>5</v>
      </c>
      <c r="I33" s="116">
        <v>9</v>
      </c>
      <c r="J33" s="151">
        <v>11</v>
      </c>
    </row>
    <row r="34" spans="1:32" s="111" customFormat="1" x14ac:dyDescent="0.2">
      <c r="A34" s="149" t="s">
        <v>27</v>
      </c>
      <c r="B34" s="114">
        <v>1037</v>
      </c>
      <c r="C34" s="114">
        <v>43</v>
      </c>
      <c r="D34" s="114">
        <f t="shared" si="0"/>
        <v>916</v>
      </c>
      <c r="E34" s="114">
        <v>476</v>
      </c>
      <c r="F34" s="114">
        <v>216</v>
      </c>
      <c r="G34" s="114">
        <v>440</v>
      </c>
      <c r="H34" s="114">
        <v>28</v>
      </c>
      <c r="I34" s="116">
        <v>17</v>
      </c>
      <c r="J34" s="151">
        <v>66</v>
      </c>
    </row>
    <row r="35" spans="1:32" s="111" customFormat="1" x14ac:dyDescent="0.2">
      <c r="A35" s="149" t="s">
        <v>28</v>
      </c>
      <c r="B35" s="114">
        <v>635</v>
      </c>
      <c r="C35" s="114">
        <v>263</v>
      </c>
      <c r="D35" s="114">
        <f t="shared" si="0"/>
        <v>636</v>
      </c>
      <c r="E35" s="114">
        <v>394</v>
      </c>
      <c r="F35" s="114">
        <v>275</v>
      </c>
      <c r="G35" s="114">
        <v>242</v>
      </c>
      <c r="H35" s="114">
        <v>9</v>
      </c>
      <c r="I35" s="116">
        <v>15</v>
      </c>
      <c r="J35" s="151">
        <v>42</v>
      </c>
    </row>
    <row r="36" spans="1:32" s="111" customFormat="1" x14ac:dyDescent="0.2">
      <c r="A36" s="149" t="s">
        <v>29</v>
      </c>
      <c r="B36" s="114">
        <v>194</v>
      </c>
      <c r="C36" s="114">
        <v>1</v>
      </c>
      <c r="D36" s="114">
        <f t="shared" si="0"/>
        <v>167</v>
      </c>
      <c r="E36" s="114">
        <v>77</v>
      </c>
      <c r="F36" s="114">
        <v>38</v>
      </c>
      <c r="G36" s="114">
        <v>90</v>
      </c>
      <c r="H36" s="114">
        <v>1</v>
      </c>
      <c r="I36" s="116">
        <v>1</v>
      </c>
      <c r="J36" s="151">
        <v>12</v>
      </c>
    </row>
    <row r="37" spans="1:32" s="111" customFormat="1" x14ac:dyDescent="0.2">
      <c r="A37" s="149" t="s">
        <v>30</v>
      </c>
      <c r="B37" s="114">
        <v>400</v>
      </c>
      <c r="C37" s="114">
        <v>18</v>
      </c>
      <c r="D37" s="114">
        <f t="shared" si="0"/>
        <v>318</v>
      </c>
      <c r="E37" s="114">
        <v>121</v>
      </c>
      <c r="F37" s="114">
        <v>22</v>
      </c>
      <c r="G37" s="114">
        <v>197</v>
      </c>
      <c r="H37" s="114">
        <v>9</v>
      </c>
      <c r="I37" s="116">
        <v>37</v>
      </c>
      <c r="J37" s="151">
        <v>31</v>
      </c>
    </row>
    <row r="38" spans="1:32" s="111" customFormat="1" x14ac:dyDescent="0.2">
      <c r="A38" s="149" t="s">
        <v>31</v>
      </c>
      <c r="B38" s="114">
        <v>113</v>
      </c>
      <c r="C38" s="114">
        <v>24</v>
      </c>
      <c r="D38" s="114">
        <f t="shared" si="0"/>
        <v>114</v>
      </c>
      <c r="E38" s="114">
        <v>25</v>
      </c>
      <c r="F38" s="114">
        <v>11</v>
      </c>
      <c r="G38" s="114">
        <v>89</v>
      </c>
      <c r="H38" s="114">
        <v>1</v>
      </c>
      <c r="I38" s="116">
        <v>5</v>
      </c>
      <c r="J38" s="151">
        <v>2</v>
      </c>
    </row>
    <row r="39" spans="1:32" s="111" customFormat="1" x14ac:dyDescent="0.2">
      <c r="A39" s="149" t="s">
        <v>32</v>
      </c>
      <c r="B39" s="114">
        <v>482</v>
      </c>
      <c r="C39" s="114">
        <v>78</v>
      </c>
      <c r="D39" s="114">
        <f t="shared" si="0"/>
        <v>490</v>
      </c>
      <c r="E39" s="114">
        <v>251</v>
      </c>
      <c r="F39" s="114">
        <v>65</v>
      </c>
      <c r="G39" s="114">
        <v>239</v>
      </c>
      <c r="H39" s="114">
        <v>8</v>
      </c>
      <c r="I39" s="116">
        <v>11</v>
      </c>
      <c r="J39" s="151">
        <v>25</v>
      </c>
    </row>
    <row r="40" spans="1:32" s="111" customFormat="1" x14ac:dyDescent="0.2">
      <c r="A40" s="149" t="s">
        <v>33</v>
      </c>
      <c r="B40" s="114">
        <v>3279</v>
      </c>
      <c r="C40" s="114">
        <v>1689</v>
      </c>
      <c r="D40" s="114">
        <f t="shared" si="0"/>
        <v>3299</v>
      </c>
      <c r="E40" s="114">
        <v>1641</v>
      </c>
      <c r="F40" s="114">
        <v>1138</v>
      </c>
      <c r="G40" s="114">
        <v>1658</v>
      </c>
      <c r="H40" s="114">
        <v>13</v>
      </c>
      <c r="I40" s="116">
        <v>89</v>
      </c>
      <c r="J40" s="151">
        <v>247</v>
      </c>
    </row>
    <row r="41" spans="1:32" s="111" customFormat="1" x14ac:dyDescent="0.2">
      <c r="A41" s="149" t="s">
        <v>34</v>
      </c>
      <c r="B41" s="114">
        <v>567</v>
      </c>
      <c r="C41" s="114">
        <v>230</v>
      </c>
      <c r="D41" s="114">
        <f t="shared" si="0"/>
        <v>543</v>
      </c>
      <c r="E41" s="114">
        <v>266</v>
      </c>
      <c r="F41" s="114">
        <v>103</v>
      </c>
      <c r="G41" s="114">
        <v>277</v>
      </c>
      <c r="H41" s="114">
        <v>9</v>
      </c>
      <c r="I41" s="116">
        <v>7</v>
      </c>
      <c r="J41" s="151">
        <v>62</v>
      </c>
    </row>
    <row r="42" spans="1:32" s="111" customFormat="1" x14ac:dyDescent="0.2">
      <c r="A42" s="149" t="s">
        <v>35</v>
      </c>
      <c r="B42" s="114">
        <v>499</v>
      </c>
      <c r="C42" s="114">
        <v>43</v>
      </c>
      <c r="D42" s="114">
        <f t="shared" si="0"/>
        <v>413</v>
      </c>
      <c r="E42" s="114">
        <v>190</v>
      </c>
      <c r="F42" s="114">
        <v>111</v>
      </c>
      <c r="G42" s="114">
        <v>223</v>
      </c>
      <c r="H42" s="114">
        <v>8</v>
      </c>
      <c r="I42" s="116">
        <v>10</v>
      </c>
      <c r="J42" s="151">
        <v>31</v>
      </c>
    </row>
    <row r="43" spans="1:32" s="111" customFormat="1" x14ac:dyDescent="0.2">
      <c r="A43" s="152" t="s">
        <v>36</v>
      </c>
      <c r="B43" s="120">
        <v>577</v>
      </c>
      <c r="C43" s="120">
        <v>530</v>
      </c>
      <c r="D43" s="120">
        <f t="shared" si="0"/>
        <v>524</v>
      </c>
      <c r="E43" s="120">
        <v>243</v>
      </c>
      <c r="F43" s="120">
        <v>166</v>
      </c>
      <c r="G43" s="120">
        <v>281</v>
      </c>
      <c r="H43" s="120">
        <v>3</v>
      </c>
      <c r="I43" s="121">
        <v>6</v>
      </c>
      <c r="J43" s="153">
        <v>45</v>
      </c>
    </row>
    <row r="44" spans="1:32" s="111" customFormat="1" ht="12.75" thickBot="1" x14ac:dyDescent="0.25">
      <c r="A44" s="154" t="s">
        <v>37</v>
      </c>
      <c r="B44" s="155">
        <f>SUM(B9:B43)</f>
        <v>20692</v>
      </c>
      <c r="C44" s="155">
        <f>SUM(C9:C43)</f>
        <v>5275</v>
      </c>
      <c r="D44" s="155">
        <f>SUM(D9:D43)</f>
        <v>18981</v>
      </c>
      <c r="E44" s="155">
        <f>SUM(E9:E43)</f>
        <v>10044</v>
      </c>
      <c r="F44" s="155">
        <f>SUM(F9:F43)</f>
        <v>5824</v>
      </c>
      <c r="G44" s="155">
        <f>SUM(G9:G43)</f>
        <v>8937</v>
      </c>
      <c r="H44" s="155">
        <f>SUM(H9:H43)</f>
        <v>281</v>
      </c>
      <c r="I44" s="156">
        <f>SUM(I9:I43)</f>
        <v>444</v>
      </c>
      <c r="J44" s="157">
        <f>SUM(J9:J43)</f>
        <v>1331</v>
      </c>
    </row>
    <row r="45" spans="1:32" s="111" customFormat="1" x14ac:dyDescent="0.2">
      <c r="A45" s="124"/>
      <c r="B45" s="125"/>
      <c r="C45" s="125"/>
      <c r="E45" s="125"/>
      <c r="F45" s="125"/>
      <c r="G45" s="125"/>
      <c r="H45" s="125"/>
      <c r="I45" s="125"/>
      <c r="J45" s="125"/>
    </row>
    <row r="46" spans="1:32" s="111" customFormat="1" x14ac:dyDescent="0.2">
      <c r="A46" s="124"/>
      <c r="B46" s="125"/>
      <c r="C46" s="125"/>
      <c r="E46" s="125"/>
      <c r="F46" s="125"/>
      <c r="G46" s="125"/>
      <c r="H46" s="125"/>
      <c r="I46" s="125"/>
      <c r="J46" s="125"/>
    </row>
    <row r="47" spans="1:32" x14ac:dyDescent="0.2">
      <c r="A47" s="112"/>
    </row>
    <row r="48" spans="1:32" s="122" customFormat="1" ht="52.5" customHeight="1" x14ac:dyDescent="0.2">
      <c r="A48" s="126" t="s">
        <v>41</v>
      </c>
      <c r="B48" s="127" t="s">
        <v>59</v>
      </c>
      <c r="C48" s="127" t="s">
        <v>93</v>
      </c>
      <c r="D48" s="127" t="s">
        <v>61</v>
      </c>
      <c r="E48" s="127" t="s">
        <v>62</v>
      </c>
      <c r="F48" s="127" t="s">
        <v>40</v>
      </c>
      <c r="G48" s="127" t="s">
        <v>63</v>
      </c>
      <c r="H48" s="127" t="s">
        <v>94</v>
      </c>
      <c r="I48" s="127" t="s">
        <v>95</v>
      </c>
      <c r="J48" s="127" t="s">
        <v>66</v>
      </c>
      <c r="K48" s="127" t="s">
        <v>67</v>
      </c>
      <c r="L48" s="127" t="s">
        <v>51</v>
      </c>
      <c r="M48" s="127" t="s">
        <v>96</v>
      </c>
      <c r="R48" s="128"/>
      <c r="S48" s="128"/>
      <c r="T48" s="128"/>
      <c r="U48" s="128"/>
      <c r="V48" s="128"/>
      <c r="W48" s="128"/>
      <c r="X48" s="128"/>
      <c r="Y48" s="128"/>
      <c r="Z48" s="128"/>
      <c r="AC48" s="107"/>
      <c r="AD48" s="107"/>
      <c r="AE48" s="107"/>
      <c r="AF48" s="107"/>
    </row>
    <row r="49" spans="1:13" s="111" customFormat="1" x14ac:dyDescent="0.2">
      <c r="A49" s="113" t="s">
        <v>3</v>
      </c>
      <c r="B49" s="114">
        <v>1</v>
      </c>
      <c r="C49" s="114">
        <v>0</v>
      </c>
      <c r="D49" s="114">
        <v>1</v>
      </c>
      <c r="E49" s="114">
        <v>0</v>
      </c>
      <c r="F49" s="129">
        <v>0</v>
      </c>
      <c r="G49" s="114">
        <v>0</v>
      </c>
      <c r="H49" s="114">
        <v>2</v>
      </c>
      <c r="I49" s="114">
        <v>2</v>
      </c>
      <c r="J49" s="114">
        <v>0</v>
      </c>
      <c r="K49" s="114">
        <v>2</v>
      </c>
      <c r="L49" s="129">
        <v>200</v>
      </c>
      <c r="M49" s="115">
        <v>0</v>
      </c>
    </row>
    <row r="50" spans="1:13" s="111" customFormat="1" x14ac:dyDescent="0.2">
      <c r="A50" s="113" t="s">
        <v>4</v>
      </c>
      <c r="B50" s="114">
        <v>1</v>
      </c>
      <c r="C50" s="114">
        <v>0</v>
      </c>
      <c r="D50" s="114">
        <v>1</v>
      </c>
      <c r="E50" s="114">
        <v>0</v>
      </c>
      <c r="F50" s="129">
        <v>0</v>
      </c>
      <c r="G50" s="114">
        <v>0</v>
      </c>
      <c r="H50" s="114">
        <v>0</v>
      </c>
      <c r="I50" s="114">
        <v>0</v>
      </c>
      <c r="J50" s="114">
        <v>0</v>
      </c>
      <c r="K50" s="114">
        <v>0</v>
      </c>
      <c r="L50" s="129">
        <v>0</v>
      </c>
      <c r="M50" s="116">
        <v>0</v>
      </c>
    </row>
    <row r="51" spans="1:13" s="111" customFormat="1" x14ac:dyDescent="0.2">
      <c r="A51" s="113" t="s">
        <v>5</v>
      </c>
      <c r="B51" s="114">
        <v>2</v>
      </c>
      <c r="C51" s="114">
        <v>0</v>
      </c>
      <c r="D51" s="114">
        <v>2</v>
      </c>
      <c r="E51" s="114">
        <v>0</v>
      </c>
      <c r="F51" s="129">
        <v>0</v>
      </c>
      <c r="G51" s="114">
        <v>0</v>
      </c>
      <c r="H51" s="114">
        <v>0</v>
      </c>
      <c r="I51" s="114">
        <v>0</v>
      </c>
      <c r="J51" s="114">
        <v>0</v>
      </c>
      <c r="K51" s="114">
        <v>0</v>
      </c>
      <c r="L51" s="129">
        <v>0</v>
      </c>
      <c r="M51" s="116">
        <v>0</v>
      </c>
    </row>
    <row r="52" spans="1:13" s="111" customFormat="1" x14ac:dyDescent="0.2">
      <c r="A52" s="113" t="s">
        <v>6</v>
      </c>
      <c r="B52" s="114">
        <v>0</v>
      </c>
      <c r="C52" s="114">
        <v>0</v>
      </c>
      <c r="D52" s="114">
        <v>0</v>
      </c>
      <c r="E52" s="114">
        <v>0</v>
      </c>
      <c r="F52" s="129">
        <v>0</v>
      </c>
      <c r="G52" s="114">
        <v>0</v>
      </c>
      <c r="H52" s="114">
        <v>0</v>
      </c>
      <c r="I52" s="114">
        <v>0</v>
      </c>
      <c r="J52" s="114">
        <v>0</v>
      </c>
      <c r="K52" s="114">
        <v>0</v>
      </c>
      <c r="L52" s="129">
        <v>0</v>
      </c>
      <c r="M52" s="116">
        <v>0</v>
      </c>
    </row>
    <row r="53" spans="1:13" s="111" customFormat="1" x14ac:dyDescent="0.2">
      <c r="A53" s="113" t="s">
        <v>7</v>
      </c>
      <c r="B53" s="114">
        <v>0</v>
      </c>
      <c r="C53" s="114">
        <v>0</v>
      </c>
      <c r="D53" s="114">
        <v>0</v>
      </c>
      <c r="E53" s="114">
        <v>0</v>
      </c>
      <c r="F53" s="129">
        <v>0</v>
      </c>
      <c r="G53" s="114">
        <v>0</v>
      </c>
      <c r="H53" s="114">
        <v>0</v>
      </c>
      <c r="I53" s="114">
        <v>0</v>
      </c>
      <c r="J53" s="114">
        <v>0</v>
      </c>
      <c r="K53" s="114">
        <v>0</v>
      </c>
      <c r="L53" s="129">
        <v>0</v>
      </c>
      <c r="M53" s="116">
        <v>0</v>
      </c>
    </row>
    <row r="54" spans="1:13" s="111" customFormat="1" x14ac:dyDescent="0.2">
      <c r="A54" s="113" t="s">
        <v>8</v>
      </c>
      <c r="B54" s="114">
        <v>0</v>
      </c>
      <c r="C54" s="114">
        <v>0</v>
      </c>
      <c r="D54" s="114">
        <v>0</v>
      </c>
      <c r="E54" s="114">
        <v>0</v>
      </c>
      <c r="F54" s="129">
        <v>0</v>
      </c>
      <c r="G54" s="114">
        <v>0</v>
      </c>
      <c r="H54" s="114">
        <v>0</v>
      </c>
      <c r="I54" s="114">
        <v>0</v>
      </c>
      <c r="J54" s="114">
        <v>0</v>
      </c>
      <c r="K54" s="114">
        <v>0</v>
      </c>
      <c r="L54" s="129">
        <v>0</v>
      </c>
      <c r="M54" s="116">
        <v>0</v>
      </c>
    </row>
    <row r="55" spans="1:13" s="111" customFormat="1" x14ac:dyDescent="0.2">
      <c r="A55" s="113" t="s">
        <v>9</v>
      </c>
      <c r="B55" s="114">
        <v>0</v>
      </c>
      <c r="C55" s="114">
        <v>0</v>
      </c>
      <c r="D55" s="114">
        <v>0</v>
      </c>
      <c r="E55" s="114">
        <v>0</v>
      </c>
      <c r="F55" s="129">
        <v>0</v>
      </c>
      <c r="G55" s="114">
        <v>0</v>
      </c>
      <c r="H55" s="114">
        <v>3</v>
      </c>
      <c r="I55" s="114">
        <v>3</v>
      </c>
      <c r="J55" s="114">
        <v>0</v>
      </c>
      <c r="K55" s="114">
        <v>2</v>
      </c>
      <c r="L55" s="129">
        <v>135.1</v>
      </c>
      <c r="M55" s="116">
        <v>1</v>
      </c>
    </row>
    <row r="56" spans="1:13" s="111" customFormat="1" x14ac:dyDescent="0.2">
      <c r="A56" s="113" t="s">
        <v>10</v>
      </c>
      <c r="B56" s="114">
        <v>3</v>
      </c>
      <c r="C56" s="114">
        <v>0</v>
      </c>
      <c r="D56" s="114">
        <v>3</v>
      </c>
      <c r="E56" s="114">
        <v>0</v>
      </c>
      <c r="F56" s="129">
        <v>0</v>
      </c>
      <c r="G56" s="114">
        <v>0</v>
      </c>
      <c r="H56" s="114">
        <v>0</v>
      </c>
      <c r="I56" s="114">
        <v>0</v>
      </c>
      <c r="J56" s="114">
        <v>0</v>
      </c>
      <c r="K56" s="114">
        <v>0</v>
      </c>
      <c r="L56" s="129">
        <v>0</v>
      </c>
      <c r="M56" s="116">
        <v>0</v>
      </c>
    </row>
    <row r="57" spans="1:13" s="111" customFormat="1" x14ac:dyDescent="0.2">
      <c r="A57" s="113" t="s">
        <v>11</v>
      </c>
      <c r="B57" s="114">
        <v>0</v>
      </c>
      <c r="C57" s="114">
        <v>0</v>
      </c>
      <c r="D57" s="114">
        <v>0</v>
      </c>
      <c r="E57" s="114">
        <v>0</v>
      </c>
      <c r="F57" s="129">
        <v>0</v>
      </c>
      <c r="G57" s="114">
        <v>0</v>
      </c>
      <c r="H57" s="114">
        <v>0</v>
      </c>
      <c r="I57" s="114">
        <v>0</v>
      </c>
      <c r="J57" s="114">
        <v>0</v>
      </c>
      <c r="K57" s="114">
        <v>0</v>
      </c>
      <c r="L57" s="129">
        <v>0</v>
      </c>
      <c r="M57" s="116">
        <v>0</v>
      </c>
    </row>
    <row r="58" spans="1:13" s="111" customFormat="1" x14ac:dyDescent="0.2">
      <c r="A58" s="113" t="s">
        <v>12</v>
      </c>
      <c r="B58" s="114">
        <v>0</v>
      </c>
      <c r="C58" s="114">
        <v>0</v>
      </c>
      <c r="D58" s="114">
        <v>0</v>
      </c>
      <c r="E58" s="114">
        <v>0</v>
      </c>
      <c r="F58" s="129">
        <v>0</v>
      </c>
      <c r="G58" s="114">
        <v>0</v>
      </c>
      <c r="H58" s="114">
        <v>2</v>
      </c>
      <c r="I58" s="114">
        <v>2</v>
      </c>
      <c r="J58" s="114">
        <v>0</v>
      </c>
      <c r="K58" s="114">
        <v>2</v>
      </c>
      <c r="L58" s="129">
        <v>90</v>
      </c>
      <c r="M58" s="116">
        <v>0</v>
      </c>
    </row>
    <row r="59" spans="1:13" s="111" customFormat="1" x14ac:dyDescent="0.2">
      <c r="A59" s="113" t="s">
        <v>13</v>
      </c>
      <c r="B59" s="114">
        <v>0</v>
      </c>
      <c r="C59" s="114">
        <v>0</v>
      </c>
      <c r="D59" s="114">
        <v>0</v>
      </c>
      <c r="E59" s="114">
        <v>0</v>
      </c>
      <c r="F59" s="129">
        <v>0</v>
      </c>
      <c r="G59" s="114">
        <v>0</v>
      </c>
      <c r="H59" s="114">
        <v>0</v>
      </c>
      <c r="I59" s="114">
        <v>0</v>
      </c>
      <c r="J59" s="114">
        <v>0</v>
      </c>
      <c r="K59" s="114">
        <v>0</v>
      </c>
      <c r="L59" s="129">
        <v>0</v>
      </c>
      <c r="M59" s="116">
        <v>0</v>
      </c>
    </row>
    <row r="60" spans="1:13" s="111" customFormat="1" x14ac:dyDescent="0.2">
      <c r="A60" s="113" t="s">
        <v>14</v>
      </c>
      <c r="B60" s="114">
        <v>1</v>
      </c>
      <c r="C60" s="114">
        <v>1</v>
      </c>
      <c r="D60" s="114">
        <v>0</v>
      </c>
      <c r="E60" s="114">
        <v>0</v>
      </c>
      <c r="F60" s="129">
        <v>0</v>
      </c>
      <c r="G60" s="114">
        <v>1</v>
      </c>
      <c r="H60" s="114">
        <v>0</v>
      </c>
      <c r="I60" s="114">
        <v>0</v>
      </c>
      <c r="J60" s="114">
        <v>0</v>
      </c>
      <c r="K60" s="114">
        <v>0</v>
      </c>
      <c r="L60" s="129">
        <v>0</v>
      </c>
      <c r="M60" s="116">
        <v>0</v>
      </c>
    </row>
    <row r="61" spans="1:13" s="111" customFormat="1" x14ac:dyDescent="0.2">
      <c r="A61" s="113" t="s">
        <v>15</v>
      </c>
      <c r="B61" s="114">
        <v>1</v>
      </c>
      <c r="C61" s="114">
        <v>1</v>
      </c>
      <c r="D61" s="114">
        <v>0</v>
      </c>
      <c r="E61" s="114">
        <v>0</v>
      </c>
      <c r="F61" s="129">
        <v>0</v>
      </c>
      <c r="G61" s="114">
        <v>1</v>
      </c>
      <c r="H61" s="114">
        <v>0</v>
      </c>
      <c r="I61" s="114">
        <v>0</v>
      </c>
      <c r="J61" s="114">
        <v>0</v>
      </c>
      <c r="K61" s="114">
        <v>0</v>
      </c>
      <c r="L61" s="129">
        <v>0</v>
      </c>
      <c r="M61" s="116">
        <v>0</v>
      </c>
    </row>
    <row r="62" spans="1:13" s="111" customFormat="1" x14ac:dyDescent="0.2">
      <c r="A62" s="113" t="s">
        <v>16</v>
      </c>
      <c r="B62" s="114">
        <v>2</v>
      </c>
      <c r="C62" s="114">
        <v>0</v>
      </c>
      <c r="D62" s="114">
        <v>2</v>
      </c>
      <c r="E62" s="114">
        <v>0</v>
      </c>
      <c r="F62" s="129">
        <v>0</v>
      </c>
      <c r="G62" s="114">
        <v>0</v>
      </c>
      <c r="H62" s="114">
        <v>0</v>
      </c>
      <c r="I62" s="114">
        <v>0</v>
      </c>
      <c r="J62" s="114">
        <v>0</v>
      </c>
      <c r="K62" s="114">
        <v>0</v>
      </c>
      <c r="L62" s="129">
        <v>0</v>
      </c>
      <c r="M62" s="116">
        <v>0</v>
      </c>
    </row>
    <row r="63" spans="1:13" s="111" customFormat="1" x14ac:dyDescent="0.2">
      <c r="A63" s="113" t="s">
        <v>17</v>
      </c>
      <c r="B63" s="114">
        <v>0</v>
      </c>
      <c r="C63" s="114">
        <v>0</v>
      </c>
      <c r="D63" s="114">
        <v>0</v>
      </c>
      <c r="E63" s="114">
        <v>0</v>
      </c>
      <c r="F63" s="129">
        <v>0</v>
      </c>
      <c r="G63" s="114">
        <v>0</v>
      </c>
      <c r="H63" s="114">
        <v>0</v>
      </c>
      <c r="I63" s="114">
        <v>0</v>
      </c>
      <c r="J63" s="114">
        <v>0</v>
      </c>
      <c r="K63" s="114">
        <v>0</v>
      </c>
      <c r="L63" s="129">
        <v>0</v>
      </c>
      <c r="M63" s="116">
        <v>0</v>
      </c>
    </row>
    <row r="64" spans="1:13" s="111" customFormat="1" x14ac:dyDescent="0.2">
      <c r="A64" s="113" t="s">
        <v>18</v>
      </c>
      <c r="B64" s="114">
        <v>2</v>
      </c>
      <c r="C64" s="114">
        <v>1</v>
      </c>
      <c r="D64" s="114">
        <v>2</v>
      </c>
      <c r="E64" s="114">
        <v>0</v>
      </c>
      <c r="F64" s="129">
        <v>0</v>
      </c>
      <c r="G64" s="114">
        <v>1</v>
      </c>
      <c r="H64" s="114">
        <v>0</v>
      </c>
      <c r="I64" s="114">
        <v>0</v>
      </c>
      <c r="J64" s="114">
        <v>0</v>
      </c>
      <c r="K64" s="114">
        <v>0</v>
      </c>
      <c r="L64" s="129">
        <v>0</v>
      </c>
      <c r="M64" s="116">
        <v>0</v>
      </c>
    </row>
    <row r="65" spans="1:13" s="111" customFormat="1" x14ac:dyDescent="0.2">
      <c r="A65" s="113" t="s">
        <v>19</v>
      </c>
      <c r="B65" s="114">
        <v>0</v>
      </c>
      <c r="C65" s="114">
        <v>0</v>
      </c>
      <c r="D65" s="114">
        <v>0</v>
      </c>
      <c r="E65" s="114">
        <v>0</v>
      </c>
      <c r="F65" s="129">
        <v>0</v>
      </c>
      <c r="G65" s="114">
        <v>0</v>
      </c>
      <c r="H65" s="114">
        <v>0</v>
      </c>
      <c r="I65" s="114">
        <v>0</v>
      </c>
      <c r="J65" s="114">
        <v>0</v>
      </c>
      <c r="K65" s="114">
        <v>0</v>
      </c>
      <c r="L65" s="129">
        <v>0</v>
      </c>
      <c r="M65" s="116">
        <v>0</v>
      </c>
    </row>
    <row r="66" spans="1:13" s="111" customFormat="1" x14ac:dyDescent="0.2">
      <c r="A66" s="113" t="s">
        <v>20</v>
      </c>
      <c r="B66" s="114">
        <v>1</v>
      </c>
      <c r="C66" s="114">
        <v>0</v>
      </c>
      <c r="D66" s="114">
        <v>1</v>
      </c>
      <c r="E66" s="114">
        <v>0</v>
      </c>
      <c r="F66" s="129">
        <v>0</v>
      </c>
      <c r="G66" s="114">
        <v>0</v>
      </c>
      <c r="H66" s="114">
        <v>0</v>
      </c>
      <c r="I66" s="114">
        <v>0</v>
      </c>
      <c r="J66" s="114">
        <v>0</v>
      </c>
      <c r="K66" s="114">
        <v>0</v>
      </c>
      <c r="L66" s="129">
        <v>0</v>
      </c>
      <c r="M66" s="116">
        <v>0</v>
      </c>
    </row>
    <row r="67" spans="1:13" s="111" customFormat="1" x14ac:dyDescent="0.2">
      <c r="A67" s="113" t="s">
        <v>21</v>
      </c>
      <c r="B67" s="114">
        <v>1</v>
      </c>
      <c r="C67" s="114">
        <v>0</v>
      </c>
      <c r="D67" s="114">
        <v>1</v>
      </c>
      <c r="E67" s="114">
        <v>0</v>
      </c>
      <c r="F67" s="129">
        <v>0</v>
      </c>
      <c r="G67" s="114">
        <v>0</v>
      </c>
      <c r="H67" s="114">
        <v>0</v>
      </c>
      <c r="I67" s="114">
        <v>0</v>
      </c>
      <c r="J67" s="114">
        <v>0</v>
      </c>
      <c r="K67" s="114">
        <v>0</v>
      </c>
      <c r="L67" s="129">
        <v>0</v>
      </c>
      <c r="M67" s="116">
        <v>0</v>
      </c>
    </row>
    <row r="68" spans="1:13" s="111" customFormat="1" x14ac:dyDescent="0.2">
      <c r="A68" s="113" t="s">
        <v>22</v>
      </c>
      <c r="B68" s="114">
        <v>1</v>
      </c>
      <c r="C68" s="114">
        <v>1</v>
      </c>
      <c r="D68" s="114">
        <v>1</v>
      </c>
      <c r="E68" s="114">
        <v>0</v>
      </c>
      <c r="F68" s="129">
        <v>0</v>
      </c>
      <c r="G68" s="114">
        <v>0</v>
      </c>
      <c r="H68" s="114">
        <v>0</v>
      </c>
      <c r="I68" s="114">
        <v>0</v>
      </c>
      <c r="J68" s="114">
        <v>0</v>
      </c>
      <c r="K68" s="114">
        <v>0</v>
      </c>
      <c r="L68" s="129">
        <v>0</v>
      </c>
      <c r="M68" s="116">
        <v>0</v>
      </c>
    </row>
    <row r="69" spans="1:13" s="111" customFormat="1" x14ac:dyDescent="0.2">
      <c r="A69" s="113" t="s">
        <v>23</v>
      </c>
      <c r="B69" s="114">
        <v>0</v>
      </c>
      <c r="C69" s="114">
        <v>0</v>
      </c>
      <c r="D69" s="114">
        <v>0</v>
      </c>
      <c r="E69" s="114">
        <v>0</v>
      </c>
      <c r="F69" s="129">
        <v>0</v>
      </c>
      <c r="G69" s="114">
        <v>0</v>
      </c>
      <c r="H69" s="114">
        <v>0</v>
      </c>
      <c r="I69" s="114">
        <v>0</v>
      </c>
      <c r="J69" s="114">
        <v>0</v>
      </c>
      <c r="K69" s="114">
        <v>0</v>
      </c>
      <c r="L69" s="129">
        <v>0</v>
      </c>
      <c r="M69" s="116">
        <v>0</v>
      </c>
    </row>
    <row r="70" spans="1:13" s="111" customFormat="1" x14ac:dyDescent="0.2">
      <c r="A70" s="113" t="s">
        <v>24</v>
      </c>
      <c r="B70" s="114">
        <v>2</v>
      </c>
      <c r="C70" s="114">
        <v>2</v>
      </c>
      <c r="D70" s="114">
        <v>0</v>
      </c>
      <c r="E70" s="114">
        <v>2</v>
      </c>
      <c r="F70" s="129">
        <v>311</v>
      </c>
      <c r="G70" s="114">
        <v>0</v>
      </c>
      <c r="H70" s="114">
        <v>0</v>
      </c>
      <c r="I70" s="114">
        <v>0</v>
      </c>
      <c r="J70" s="114">
        <v>0</v>
      </c>
      <c r="K70" s="114">
        <v>0</v>
      </c>
      <c r="L70" s="129">
        <v>0</v>
      </c>
      <c r="M70" s="116">
        <v>0</v>
      </c>
    </row>
    <row r="71" spans="1:13" s="111" customFormat="1" x14ac:dyDescent="0.2">
      <c r="A71" s="113" t="s">
        <v>25</v>
      </c>
      <c r="B71" s="114">
        <v>1</v>
      </c>
      <c r="C71" s="114">
        <v>0</v>
      </c>
      <c r="D71" s="114">
        <v>1</v>
      </c>
      <c r="E71" s="114">
        <v>0</v>
      </c>
      <c r="F71" s="129">
        <v>0</v>
      </c>
      <c r="G71" s="114">
        <v>0</v>
      </c>
      <c r="H71" s="114">
        <v>0</v>
      </c>
      <c r="I71" s="114">
        <v>0</v>
      </c>
      <c r="J71" s="114">
        <v>0</v>
      </c>
      <c r="K71" s="114">
        <v>0</v>
      </c>
      <c r="L71" s="129">
        <v>0</v>
      </c>
      <c r="M71" s="116">
        <v>0</v>
      </c>
    </row>
    <row r="72" spans="1:13" s="111" customFormat="1" x14ac:dyDescent="0.2">
      <c r="A72" s="113" t="s">
        <v>38</v>
      </c>
      <c r="B72" s="114">
        <v>0</v>
      </c>
      <c r="C72" s="114">
        <v>0</v>
      </c>
      <c r="D72" s="114">
        <v>0</v>
      </c>
      <c r="E72" s="114">
        <v>0</v>
      </c>
      <c r="F72" s="129">
        <v>0</v>
      </c>
      <c r="G72" s="114">
        <v>0</v>
      </c>
      <c r="H72" s="114">
        <v>0</v>
      </c>
      <c r="I72" s="114">
        <v>0</v>
      </c>
      <c r="J72" s="114">
        <v>0</v>
      </c>
      <c r="K72" s="114">
        <v>0</v>
      </c>
      <c r="L72" s="129">
        <v>0</v>
      </c>
      <c r="M72" s="116">
        <v>0</v>
      </c>
    </row>
    <row r="73" spans="1:13" s="111" customFormat="1" x14ac:dyDescent="0.2">
      <c r="A73" s="113" t="s">
        <v>26</v>
      </c>
      <c r="B73" s="114">
        <v>0</v>
      </c>
      <c r="C73" s="114">
        <v>0</v>
      </c>
      <c r="D73" s="114">
        <v>0</v>
      </c>
      <c r="E73" s="114">
        <v>0</v>
      </c>
      <c r="F73" s="129">
        <v>0</v>
      </c>
      <c r="G73" s="114">
        <v>0</v>
      </c>
      <c r="H73" s="114">
        <v>10</v>
      </c>
      <c r="I73" s="114">
        <v>10</v>
      </c>
      <c r="J73" s="114">
        <v>0</v>
      </c>
      <c r="K73" s="114">
        <v>4</v>
      </c>
      <c r="L73" s="129">
        <v>138.22</v>
      </c>
      <c r="M73" s="116">
        <v>6</v>
      </c>
    </row>
    <row r="74" spans="1:13" s="111" customFormat="1" x14ac:dyDescent="0.2">
      <c r="A74" s="113" t="s">
        <v>27</v>
      </c>
      <c r="B74" s="114">
        <v>0</v>
      </c>
      <c r="C74" s="114">
        <v>0</v>
      </c>
      <c r="D74" s="114">
        <v>0</v>
      </c>
      <c r="E74" s="114">
        <v>0</v>
      </c>
      <c r="F74" s="129">
        <v>0</v>
      </c>
      <c r="G74" s="114">
        <v>0</v>
      </c>
      <c r="H74" s="114">
        <v>1</v>
      </c>
      <c r="I74" s="114">
        <v>1</v>
      </c>
      <c r="J74" s="114">
        <v>0</v>
      </c>
      <c r="K74" s="114">
        <v>1</v>
      </c>
      <c r="L74" s="129">
        <v>23.63</v>
      </c>
      <c r="M74" s="116">
        <v>0</v>
      </c>
    </row>
    <row r="75" spans="1:13" s="111" customFormat="1" x14ac:dyDescent="0.2">
      <c r="A75" s="113" t="s">
        <v>28</v>
      </c>
      <c r="B75" s="114">
        <v>1</v>
      </c>
      <c r="C75" s="114">
        <v>1</v>
      </c>
      <c r="D75" s="114">
        <v>1</v>
      </c>
      <c r="E75" s="114">
        <v>1</v>
      </c>
      <c r="F75" s="129">
        <v>114</v>
      </c>
      <c r="G75" s="114">
        <v>0</v>
      </c>
      <c r="H75" s="114">
        <v>0</v>
      </c>
      <c r="I75" s="114">
        <v>0</v>
      </c>
      <c r="J75" s="114">
        <v>0</v>
      </c>
      <c r="K75" s="114">
        <v>0</v>
      </c>
      <c r="L75" s="129">
        <v>0</v>
      </c>
      <c r="M75" s="116">
        <v>0</v>
      </c>
    </row>
    <row r="76" spans="1:13" s="111" customFormat="1" x14ac:dyDescent="0.2">
      <c r="A76" s="113" t="s">
        <v>29</v>
      </c>
      <c r="B76" s="114">
        <v>0</v>
      </c>
      <c r="C76" s="114">
        <v>0</v>
      </c>
      <c r="D76" s="114">
        <v>0</v>
      </c>
      <c r="E76" s="114">
        <v>0</v>
      </c>
      <c r="F76" s="129">
        <v>0</v>
      </c>
      <c r="G76" s="114">
        <v>0</v>
      </c>
      <c r="H76" s="114">
        <v>0</v>
      </c>
      <c r="I76" s="114">
        <v>0</v>
      </c>
      <c r="J76" s="114">
        <v>0</v>
      </c>
      <c r="K76" s="114">
        <v>0</v>
      </c>
      <c r="L76" s="129">
        <v>0</v>
      </c>
      <c r="M76" s="116">
        <v>0</v>
      </c>
    </row>
    <row r="77" spans="1:13" s="111" customFormat="1" x14ac:dyDescent="0.2">
      <c r="A77" s="113" t="s">
        <v>30</v>
      </c>
      <c r="B77" s="114">
        <v>0</v>
      </c>
      <c r="C77" s="114">
        <v>0</v>
      </c>
      <c r="D77" s="114">
        <v>0</v>
      </c>
      <c r="E77" s="114">
        <v>0</v>
      </c>
      <c r="F77" s="129">
        <v>0</v>
      </c>
      <c r="G77" s="114">
        <v>0</v>
      </c>
      <c r="H77" s="114">
        <v>2</v>
      </c>
      <c r="I77" s="114">
        <v>2</v>
      </c>
      <c r="J77" s="114">
        <v>0</v>
      </c>
      <c r="K77" s="114">
        <v>1</v>
      </c>
      <c r="L77" s="129">
        <v>47.85</v>
      </c>
      <c r="M77" s="116">
        <v>0</v>
      </c>
    </row>
    <row r="78" spans="1:13" s="111" customFormat="1" x14ac:dyDescent="0.2">
      <c r="A78" s="113" t="s">
        <v>31</v>
      </c>
      <c r="B78" s="114">
        <v>0</v>
      </c>
      <c r="C78" s="114">
        <v>0</v>
      </c>
      <c r="D78" s="114">
        <v>0</v>
      </c>
      <c r="E78" s="114">
        <v>0</v>
      </c>
      <c r="F78" s="129">
        <v>0</v>
      </c>
      <c r="G78" s="114">
        <v>0</v>
      </c>
      <c r="H78" s="114">
        <v>1</v>
      </c>
      <c r="I78" s="114">
        <v>1</v>
      </c>
      <c r="J78" s="114">
        <v>0</v>
      </c>
      <c r="K78" s="114">
        <v>0</v>
      </c>
      <c r="L78" s="129">
        <v>0</v>
      </c>
      <c r="M78" s="116">
        <v>1</v>
      </c>
    </row>
    <row r="79" spans="1:13" s="111" customFormat="1" x14ac:dyDescent="0.2">
      <c r="A79" s="113" t="s">
        <v>32</v>
      </c>
      <c r="B79" s="114">
        <v>3</v>
      </c>
      <c r="C79" s="114">
        <v>3</v>
      </c>
      <c r="D79" s="114">
        <v>0</v>
      </c>
      <c r="E79" s="114">
        <v>1</v>
      </c>
      <c r="F79" s="129">
        <v>54</v>
      </c>
      <c r="G79" s="114">
        <v>2</v>
      </c>
      <c r="H79" s="114">
        <v>0</v>
      </c>
      <c r="I79" s="114">
        <v>0</v>
      </c>
      <c r="J79" s="114">
        <v>0</v>
      </c>
      <c r="K79" s="114">
        <v>0</v>
      </c>
      <c r="L79" s="129">
        <v>0</v>
      </c>
      <c r="M79" s="116">
        <v>0</v>
      </c>
    </row>
    <row r="80" spans="1:13" s="111" customFormat="1" x14ac:dyDescent="0.2">
      <c r="A80" s="113" t="s">
        <v>33</v>
      </c>
      <c r="B80" s="114">
        <v>1</v>
      </c>
      <c r="C80" s="114">
        <v>1</v>
      </c>
      <c r="D80" s="114">
        <v>0</v>
      </c>
      <c r="E80" s="114">
        <v>0</v>
      </c>
      <c r="F80" s="129">
        <v>0</v>
      </c>
      <c r="G80" s="114">
        <v>1</v>
      </c>
      <c r="H80" s="114">
        <v>1</v>
      </c>
      <c r="I80" s="114">
        <v>1</v>
      </c>
      <c r="J80" s="114">
        <v>0</v>
      </c>
      <c r="K80" s="114">
        <v>1</v>
      </c>
      <c r="L80" s="129">
        <v>50</v>
      </c>
      <c r="M80" s="116">
        <v>0</v>
      </c>
    </row>
    <row r="81" spans="1:19" s="111" customFormat="1" x14ac:dyDescent="0.2">
      <c r="A81" s="113" t="s">
        <v>34</v>
      </c>
      <c r="B81" s="114">
        <v>5</v>
      </c>
      <c r="C81" s="114">
        <v>4</v>
      </c>
      <c r="D81" s="114">
        <v>1</v>
      </c>
      <c r="E81" s="114">
        <v>4</v>
      </c>
      <c r="F81" s="129">
        <v>0</v>
      </c>
      <c r="G81" s="114">
        <v>4</v>
      </c>
      <c r="H81" s="114">
        <v>0</v>
      </c>
      <c r="I81" s="114">
        <v>0</v>
      </c>
      <c r="J81" s="114">
        <v>0</v>
      </c>
      <c r="K81" s="114">
        <v>0</v>
      </c>
      <c r="L81" s="129">
        <v>0</v>
      </c>
      <c r="M81" s="116">
        <v>0</v>
      </c>
    </row>
    <row r="82" spans="1:19" s="111" customFormat="1" x14ac:dyDescent="0.2">
      <c r="A82" s="113" t="s">
        <v>35</v>
      </c>
      <c r="B82" s="114">
        <v>0</v>
      </c>
      <c r="C82" s="114">
        <v>0</v>
      </c>
      <c r="D82" s="114">
        <v>0</v>
      </c>
      <c r="E82" s="114">
        <v>0</v>
      </c>
      <c r="F82" s="129">
        <v>0</v>
      </c>
      <c r="G82" s="114">
        <v>0</v>
      </c>
      <c r="H82" s="114">
        <v>0</v>
      </c>
      <c r="I82" s="114">
        <v>0</v>
      </c>
      <c r="J82" s="114">
        <v>0</v>
      </c>
      <c r="K82" s="114">
        <v>0</v>
      </c>
      <c r="L82" s="129">
        <v>0</v>
      </c>
      <c r="M82" s="116">
        <v>0</v>
      </c>
    </row>
    <row r="83" spans="1:19" s="111" customFormat="1" x14ac:dyDescent="0.2">
      <c r="A83" s="119" t="s">
        <v>36</v>
      </c>
      <c r="B83" s="120">
        <v>1</v>
      </c>
      <c r="C83" s="120">
        <v>1</v>
      </c>
      <c r="D83" s="120">
        <v>0</v>
      </c>
      <c r="E83" s="120">
        <v>1</v>
      </c>
      <c r="F83" s="130">
        <v>86</v>
      </c>
      <c r="G83" s="120">
        <v>0</v>
      </c>
      <c r="H83" s="120">
        <v>71</v>
      </c>
      <c r="I83" s="120">
        <v>71</v>
      </c>
      <c r="J83" s="120">
        <v>0</v>
      </c>
      <c r="K83" s="120">
        <v>70</v>
      </c>
      <c r="L83" s="130">
        <v>5862</v>
      </c>
      <c r="M83" s="121">
        <v>1</v>
      </c>
    </row>
    <row r="84" spans="1:19" s="134" customFormat="1" x14ac:dyDescent="0.2">
      <c r="A84" s="131" t="s">
        <v>39</v>
      </c>
      <c r="B84" s="132">
        <f>SUM(B49:B83)</f>
        <v>30</v>
      </c>
      <c r="C84" s="132">
        <f>SUM(C49:C83)</f>
        <v>16</v>
      </c>
      <c r="D84" s="132">
        <f>SUM(D49:D83)</f>
        <v>17</v>
      </c>
      <c r="E84" s="132">
        <f>SUM(E49:E83)</f>
        <v>9</v>
      </c>
      <c r="F84" s="133">
        <f>SUM(F49:F83)</f>
        <v>565</v>
      </c>
      <c r="G84" s="132">
        <f>SUM(G49:G83)</f>
        <v>10</v>
      </c>
      <c r="H84" s="132">
        <f>SUM(H49:H83)</f>
        <v>93</v>
      </c>
      <c r="I84" s="132">
        <f>SUM(I49:I83)</f>
        <v>93</v>
      </c>
      <c r="J84" s="132">
        <f>SUM(J49:J83)</f>
        <v>0</v>
      </c>
      <c r="K84" s="132">
        <f>SUM(K49:K83)</f>
        <v>83</v>
      </c>
      <c r="L84" s="133">
        <f>SUM(L49:L83)</f>
        <v>6546.8</v>
      </c>
      <c r="M84" s="123">
        <f>SUM(M49:M83)</f>
        <v>9</v>
      </c>
    </row>
    <row r="85" spans="1:19" s="111" customFormat="1" x14ac:dyDescent="0.2">
      <c r="I85" s="135"/>
    </row>
    <row r="86" spans="1:19" s="111" customFormat="1" x14ac:dyDescent="0.2"/>
    <row r="87" spans="1:19" x14ac:dyDescent="0.2">
      <c r="A87" s="134"/>
      <c r="L87" s="136"/>
      <c r="M87" s="136"/>
      <c r="N87" s="136"/>
      <c r="O87" s="136"/>
      <c r="P87" s="136"/>
      <c r="Q87" s="136"/>
      <c r="R87" s="136"/>
      <c r="S87" s="136"/>
    </row>
    <row r="88" spans="1:19" ht="36" x14ac:dyDescent="0.2">
      <c r="A88" s="126" t="s">
        <v>48</v>
      </c>
      <c r="B88" s="137" t="s">
        <v>59</v>
      </c>
      <c r="C88" s="138" t="s">
        <v>64</v>
      </c>
      <c r="D88" s="138" t="s">
        <v>70</v>
      </c>
      <c r="E88" s="138" t="s">
        <v>71</v>
      </c>
      <c r="F88" s="138" t="s">
        <v>61</v>
      </c>
      <c r="G88" s="138" t="s">
        <v>66</v>
      </c>
      <c r="H88" s="138" t="s">
        <v>62</v>
      </c>
      <c r="I88" s="138" t="s">
        <v>67</v>
      </c>
      <c r="J88" s="138" t="s">
        <v>63</v>
      </c>
      <c r="K88" s="139" t="s">
        <v>68</v>
      </c>
      <c r="L88" s="127" t="s">
        <v>74</v>
      </c>
      <c r="M88" s="127" t="s">
        <v>75</v>
      </c>
      <c r="N88" s="136"/>
      <c r="O88" s="136"/>
      <c r="P88" s="136"/>
      <c r="Q88" s="136"/>
      <c r="R88" s="136"/>
      <c r="S88" s="136"/>
    </row>
    <row r="89" spans="1:19" s="111" customFormat="1" x14ac:dyDescent="0.2">
      <c r="A89" s="140" t="s">
        <v>3</v>
      </c>
      <c r="B89" s="114">
        <v>12</v>
      </c>
      <c r="C89" s="114">
        <v>0</v>
      </c>
      <c r="D89" s="114">
        <v>7</v>
      </c>
      <c r="E89" s="114">
        <v>0</v>
      </c>
      <c r="F89" s="114">
        <v>5</v>
      </c>
      <c r="G89" s="114">
        <v>0</v>
      </c>
      <c r="H89" s="114">
        <v>2</v>
      </c>
      <c r="I89" s="114">
        <v>0</v>
      </c>
      <c r="J89" s="114">
        <v>1</v>
      </c>
      <c r="K89" s="114">
        <v>0</v>
      </c>
      <c r="L89" s="114">
        <v>0</v>
      </c>
      <c r="M89" s="115">
        <v>0</v>
      </c>
    </row>
    <row r="90" spans="1:19" s="111" customFormat="1" x14ac:dyDescent="0.2">
      <c r="A90" s="113" t="s">
        <v>4</v>
      </c>
      <c r="B90" s="114">
        <v>36</v>
      </c>
      <c r="C90" s="114">
        <v>0</v>
      </c>
      <c r="D90" s="114">
        <v>17</v>
      </c>
      <c r="E90" s="114">
        <v>0</v>
      </c>
      <c r="F90" s="114">
        <v>17</v>
      </c>
      <c r="G90" s="114">
        <v>0</v>
      </c>
      <c r="H90" s="114">
        <v>2</v>
      </c>
      <c r="I90" s="114">
        <v>0</v>
      </c>
      <c r="J90" s="114">
        <v>1</v>
      </c>
      <c r="K90" s="114">
        <v>0</v>
      </c>
      <c r="L90" s="114">
        <v>0</v>
      </c>
      <c r="M90" s="116">
        <v>0</v>
      </c>
    </row>
    <row r="91" spans="1:19" s="111" customFormat="1" x14ac:dyDescent="0.2">
      <c r="A91" s="113" t="s">
        <v>5</v>
      </c>
      <c r="B91" s="114">
        <v>7</v>
      </c>
      <c r="C91" s="114">
        <v>3</v>
      </c>
      <c r="D91" s="114">
        <v>4</v>
      </c>
      <c r="E91" s="114">
        <v>1</v>
      </c>
      <c r="F91" s="114">
        <v>3</v>
      </c>
      <c r="G91" s="114">
        <v>2</v>
      </c>
      <c r="H91" s="114">
        <v>2</v>
      </c>
      <c r="I91" s="114">
        <v>0</v>
      </c>
      <c r="J91" s="114">
        <v>1</v>
      </c>
      <c r="K91" s="114">
        <v>1</v>
      </c>
      <c r="L91" s="114">
        <v>0</v>
      </c>
      <c r="M91" s="116">
        <v>0</v>
      </c>
    </row>
    <row r="92" spans="1:19" s="111" customFormat="1" x14ac:dyDescent="0.2">
      <c r="A92" s="141" t="s">
        <v>6</v>
      </c>
      <c r="B92" s="114">
        <v>15</v>
      </c>
      <c r="C92" s="114">
        <v>3</v>
      </c>
      <c r="D92" s="114">
        <v>4</v>
      </c>
      <c r="E92" s="114">
        <v>0</v>
      </c>
      <c r="F92" s="114">
        <v>12</v>
      </c>
      <c r="G92" s="114">
        <v>3</v>
      </c>
      <c r="H92" s="114">
        <v>2</v>
      </c>
      <c r="I92" s="114">
        <v>0</v>
      </c>
      <c r="J92" s="114">
        <v>1</v>
      </c>
      <c r="K92" s="114">
        <v>0</v>
      </c>
      <c r="L92" s="114">
        <v>0</v>
      </c>
      <c r="M92" s="116">
        <v>0</v>
      </c>
    </row>
    <row r="93" spans="1:19" s="111" customFormat="1" x14ac:dyDescent="0.2">
      <c r="A93" s="141" t="s">
        <v>7</v>
      </c>
      <c r="B93" s="114">
        <v>4</v>
      </c>
      <c r="C93" s="114">
        <v>1</v>
      </c>
      <c r="D93" s="114">
        <v>3</v>
      </c>
      <c r="E93" s="114">
        <v>1</v>
      </c>
      <c r="F93" s="114">
        <v>1</v>
      </c>
      <c r="G93" s="114">
        <v>0</v>
      </c>
      <c r="H93" s="114">
        <v>2</v>
      </c>
      <c r="I93" s="114">
        <v>2</v>
      </c>
      <c r="J93" s="114">
        <v>1</v>
      </c>
      <c r="K93" s="114">
        <v>0</v>
      </c>
      <c r="L93" s="114">
        <v>0</v>
      </c>
      <c r="M93" s="116">
        <v>0</v>
      </c>
    </row>
    <row r="94" spans="1:19" s="111" customFormat="1" x14ac:dyDescent="0.2">
      <c r="A94" s="141" t="s">
        <v>8</v>
      </c>
      <c r="B94" s="114">
        <v>31</v>
      </c>
      <c r="C94" s="114">
        <v>4</v>
      </c>
      <c r="D94" s="114">
        <v>14</v>
      </c>
      <c r="E94" s="114">
        <v>3</v>
      </c>
      <c r="F94" s="114">
        <v>16</v>
      </c>
      <c r="G94" s="114">
        <v>0</v>
      </c>
      <c r="H94" s="114">
        <v>2</v>
      </c>
      <c r="I94" s="114">
        <v>2</v>
      </c>
      <c r="J94" s="114">
        <v>1</v>
      </c>
      <c r="K94" s="114">
        <v>1</v>
      </c>
      <c r="L94" s="114">
        <v>1</v>
      </c>
      <c r="M94" s="116">
        <v>0</v>
      </c>
    </row>
    <row r="95" spans="1:19" s="111" customFormat="1" x14ac:dyDescent="0.2">
      <c r="A95" s="141" t="s">
        <v>9</v>
      </c>
      <c r="B95" s="114">
        <v>4</v>
      </c>
      <c r="C95" s="114">
        <v>0</v>
      </c>
      <c r="D95" s="114">
        <v>2</v>
      </c>
      <c r="E95" s="114">
        <v>0</v>
      </c>
      <c r="F95" s="114">
        <v>2</v>
      </c>
      <c r="G95" s="114">
        <v>0</v>
      </c>
      <c r="H95" s="114">
        <v>0</v>
      </c>
      <c r="I95" s="114">
        <v>0</v>
      </c>
      <c r="J95" s="114">
        <v>1</v>
      </c>
      <c r="K95" s="114">
        <v>0</v>
      </c>
      <c r="L95" s="114">
        <v>0</v>
      </c>
      <c r="M95" s="116">
        <v>0</v>
      </c>
    </row>
    <row r="96" spans="1:19" s="111" customFormat="1" x14ac:dyDescent="0.2">
      <c r="A96" s="141" t="s">
        <v>10</v>
      </c>
      <c r="B96" s="114">
        <v>17</v>
      </c>
      <c r="C96" s="114">
        <v>0</v>
      </c>
      <c r="D96" s="114">
        <v>7</v>
      </c>
      <c r="E96" s="114">
        <v>0</v>
      </c>
      <c r="F96" s="114">
        <v>10</v>
      </c>
      <c r="G96" s="114">
        <v>0</v>
      </c>
      <c r="H96" s="114">
        <v>2</v>
      </c>
      <c r="I96" s="114">
        <v>0</v>
      </c>
      <c r="J96" s="114">
        <v>1</v>
      </c>
      <c r="K96" s="114">
        <v>0</v>
      </c>
      <c r="L96" s="114">
        <v>0</v>
      </c>
      <c r="M96" s="116">
        <v>0</v>
      </c>
    </row>
    <row r="97" spans="1:18" s="111" customFormat="1" x14ac:dyDescent="0.2">
      <c r="A97" s="141" t="s">
        <v>11</v>
      </c>
      <c r="B97" s="114">
        <v>5</v>
      </c>
      <c r="C97" s="114">
        <v>0</v>
      </c>
      <c r="D97" s="114">
        <v>1</v>
      </c>
      <c r="E97" s="114">
        <v>0</v>
      </c>
      <c r="F97" s="114">
        <v>4</v>
      </c>
      <c r="G97" s="114">
        <v>0</v>
      </c>
      <c r="H97" s="114">
        <v>2</v>
      </c>
      <c r="I97" s="114">
        <v>0</v>
      </c>
      <c r="J97" s="114">
        <v>0</v>
      </c>
      <c r="K97" s="114">
        <v>0</v>
      </c>
      <c r="L97" s="114">
        <v>0</v>
      </c>
      <c r="M97" s="116">
        <v>0</v>
      </c>
    </row>
    <row r="98" spans="1:18" s="111" customFormat="1" x14ac:dyDescent="0.2">
      <c r="A98" s="141" t="s">
        <v>12</v>
      </c>
      <c r="B98" s="114">
        <v>8</v>
      </c>
      <c r="C98" s="114">
        <v>1</v>
      </c>
      <c r="D98" s="114">
        <v>2</v>
      </c>
      <c r="E98" s="114">
        <v>1</v>
      </c>
      <c r="F98" s="114">
        <v>5</v>
      </c>
      <c r="G98" s="114">
        <v>0</v>
      </c>
      <c r="H98" s="114">
        <v>2</v>
      </c>
      <c r="I98" s="114">
        <v>2</v>
      </c>
      <c r="J98" s="114">
        <v>0</v>
      </c>
      <c r="K98" s="114">
        <v>0</v>
      </c>
      <c r="L98" s="114">
        <v>0</v>
      </c>
      <c r="M98" s="116">
        <v>0</v>
      </c>
    </row>
    <row r="99" spans="1:18" s="111" customFormat="1" x14ac:dyDescent="0.2">
      <c r="A99" s="141" t="s">
        <v>13</v>
      </c>
      <c r="B99" s="114">
        <v>10</v>
      </c>
      <c r="C99" s="114">
        <v>1</v>
      </c>
      <c r="D99" s="114">
        <v>3</v>
      </c>
      <c r="E99" s="114">
        <v>0</v>
      </c>
      <c r="F99" s="114">
        <v>8</v>
      </c>
      <c r="G99" s="114">
        <v>1</v>
      </c>
      <c r="H99" s="114">
        <v>2</v>
      </c>
      <c r="I99" s="114">
        <v>0</v>
      </c>
      <c r="J99" s="114">
        <v>1</v>
      </c>
      <c r="K99" s="114">
        <v>0</v>
      </c>
      <c r="L99" s="114">
        <v>0</v>
      </c>
      <c r="M99" s="116">
        <v>0</v>
      </c>
    </row>
    <row r="100" spans="1:18" s="111" customFormat="1" x14ac:dyDescent="0.2">
      <c r="A100" s="141" t="s">
        <v>14</v>
      </c>
      <c r="B100" s="114">
        <v>19</v>
      </c>
      <c r="C100" s="114">
        <v>2</v>
      </c>
      <c r="D100" s="114">
        <v>8</v>
      </c>
      <c r="E100" s="114">
        <v>1</v>
      </c>
      <c r="F100" s="114">
        <v>10</v>
      </c>
      <c r="G100" s="114">
        <v>0</v>
      </c>
      <c r="H100" s="114">
        <v>2</v>
      </c>
      <c r="I100" s="114">
        <v>0</v>
      </c>
      <c r="J100" s="114">
        <v>1</v>
      </c>
      <c r="K100" s="114">
        <v>1</v>
      </c>
      <c r="L100" s="114">
        <v>1</v>
      </c>
      <c r="M100" s="116">
        <v>0</v>
      </c>
      <c r="R100" s="117"/>
    </row>
    <row r="101" spans="1:18" s="111" customFormat="1" x14ac:dyDescent="0.2">
      <c r="A101" s="141" t="s">
        <v>15</v>
      </c>
      <c r="B101" s="114">
        <v>12</v>
      </c>
      <c r="C101" s="114">
        <v>5</v>
      </c>
      <c r="D101" s="114">
        <v>2</v>
      </c>
      <c r="E101" s="114">
        <v>3</v>
      </c>
      <c r="F101" s="114">
        <v>10</v>
      </c>
      <c r="G101" s="114">
        <v>2</v>
      </c>
      <c r="H101" s="114">
        <v>5</v>
      </c>
      <c r="I101" s="114">
        <v>2</v>
      </c>
      <c r="J101" s="114">
        <v>0</v>
      </c>
      <c r="K101" s="114">
        <v>1</v>
      </c>
      <c r="L101" s="114">
        <v>0</v>
      </c>
      <c r="M101" s="116">
        <v>0</v>
      </c>
      <c r="R101" s="117"/>
    </row>
    <row r="102" spans="1:18" s="111" customFormat="1" x14ac:dyDescent="0.2">
      <c r="A102" s="141" t="s">
        <v>16</v>
      </c>
      <c r="B102" s="114">
        <v>12</v>
      </c>
      <c r="C102" s="114">
        <v>2</v>
      </c>
      <c r="D102" s="114">
        <v>4</v>
      </c>
      <c r="E102" s="114">
        <v>0</v>
      </c>
      <c r="F102" s="114">
        <v>9</v>
      </c>
      <c r="G102" s="114">
        <v>2</v>
      </c>
      <c r="H102" s="114">
        <v>2</v>
      </c>
      <c r="I102" s="114">
        <v>0</v>
      </c>
      <c r="J102" s="114">
        <v>1</v>
      </c>
      <c r="K102" s="114">
        <v>0</v>
      </c>
      <c r="L102" s="114">
        <v>1</v>
      </c>
      <c r="M102" s="116">
        <v>0</v>
      </c>
    </row>
    <row r="103" spans="1:18" s="111" customFormat="1" x14ac:dyDescent="0.2">
      <c r="A103" s="141" t="s">
        <v>17</v>
      </c>
      <c r="B103" s="114">
        <v>5</v>
      </c>
      <c r="C103" s="114">
        <v>2</v>
      </c>
      <c r="D103" s="114">
        <v>0</v>
      </c>
      <c r="E103" s="114">
        <v>0</v>
      </c>
      <c r="F103" s="114">
        <v>5</v>
      </c>
      <c r="G103" s="114">
        <v>2</v>
      </c>
      <c r="H103" s="114">
        <v>0</v>
      </c>
      <c r="I103" s="114">
        <v>0</v>
      </c>
      <c r="J103" s="114">
        <v>0</v>
      </c>
      <c r="K103" s="114">
        <v>0</v>
      </c>
      <c r="L103" s="114">
        <v>0</v>
      </c>
      <c r="M103" s="116">
        <v>0</v>
      </c>
    </row>
    <row r="104" spans="1:18" s="111" customFormat="1" x14ac:dyDescent="0.2">
      <c r="A104" s="141" t="s">
        <v>18</v>
      </c>
      <c r="B104" s="114">
        <v>10</v>
      </c>
      <c r="C104" s="114">
        <v>2</v>
      </c>
      <c r="D104" s="114">
        <v>3</v>
      </c>
      <c r="E104" s="114">
        <v>0</v>
      </c>
      <c r="F104" s="114">
        <v>7</v>
      </c>
      <c r="G104" s="114">
        <v>2</v>
      </c>
      <c r="H104" s="114">
        <v>0</v>
      </c>
      <c r="I104" s="114">
        <v>0</v>
      </c>
      <c r="J104" s="114">
        <v>1</v>
      </c>
      <c r="K104" s="114">
        <v>0</v>
      </c>
      <c r="L104" s="114">
        <v>0</v>
      </c>
      <c r="M104" s="116">
        <v>0</v>
      </c>
      <c r="R104" s="117"/>
    </row>
    <row r="105" spans="1:18" s="111" customFormat="1" x14ac:dyDescent="0.2">
      <c r="A105" s="141" t="s">
        <v>19</v>
      </c>
      <c r="B105" s="114">
        <v>8</v>
      </c>
      <c r="C105" s="114">
        <v>0</v>
      </c>
      <c r="D105" s="114">
        <v>1</v>
      </c>
      <c r="E105" s="114">
        <v>0</v>
      </c>
      <c r="F105" s="114">
        <v>5</v>
      </c>
      <c r="G105" s="114">
        <v>0</v>
      </c>
      <c r="H105" s="114">
        <v>0</v>
      </c>
      <c r="I105" s="114">
        <v>0</v>
      </c>
      <c r="J105" s="114">
        <v>1</v>
      </c>
      <c r="K105" s="114">
        <v>0</v>
      </c>
      <c r="L105" s="114">
        <v>0</v>
      </c>
      <c r="M105" s="116">
        <v>0</v>
      </c>
    </row>
    <row r="106" spans="1:18" s="111" customFormat="1" x14ac:dyDescent="0.2">
      <c r="A106" s="141" t="s">
        <v>20</v>
      </c>
      <c r="B106" s="114">
        <v>22</v>
      </c>
      <c r="C106" s="114">
        <v>4</v>
      </c>
      <c r="D106" s="114">
        <v>7</v>
      </c>
      <c r="E106" s="114">
        <v>3</v>
      </c>
      <c r="F106" s="114">
        <v>15</v>
      </c>
      <c r="G106" s="114">
        <v>1</v>
      </c>
      <c r="H106" s="114">
        <v>2</v>
      </c>
      <c r="I106" s="114">
        <v>2</v>
      </c>
      <c r="J106" s="114">
        <v>1</v>
      </c>
      <c r="K106" s="114">
        <v>1</v>
      </c>
      <c r="L106" s="114">
        <v>0</v>
      </c>
      <c r="M106" s="116">
        <v>0</v>
      </c>
    </row>
    <row r="107" spans="1:18" s="111" customFormat="1" x14ac:dyDescent="0.2">
      <c r="A107" s="141" t="s">
        <v>21</v>
      </c>
      <c r="B107" s="114">
        <v>19</v>
      </c>
      <c r="C107" s="114">
        <v>3</v>
      </c>
      <c r="D107" s="114">
        <v>16</v>
      </c>
      <c r="E107" s="114">
        <v>2</v>
      </c>
      <c r="F107" s="114">
        <v>6</v>
      </c>
      <c r="G107" s="114">
        <v>1</v>
      </c>
      <c r="H107" s="114">
        <v>2</v>
      </c>
      <c r="I107" s="114">
        <v>2</v>
      </c>
      <c r="J107" s="114">
        <v>1</v>
      </c>
      <c r="K107" s="114">
        <v>1</v>
      </c>
      <c r="L107" s="114">
        <v>1</v>
      </c>
      <c r="M107" s="116">
        <v>0</v>
      </c>
    </row>
    <row r="108" spans="1:18" s="111" customFormat="1" x14ac:dyDescent="0.2">
      <c r="A108" s="141" t="s">
        <v>22</v>
      </c>
      <c r="B108" s="114">
        <v>16</v>
      </c>
      <c r="C108" s="114">
        <v>15</v>
      </c>
      <c r="D108" s="114">
        <v>8</v>
      </c>
      <c r="E108" s="114">
        <v>10</v>
      </c>
      <c r="F108" s="114">
        <v>8</v>
      </c>
      <c r="G108" s="114">
        <v>6</v>
      </c>
      <c r="H108" s="114">
        <v>2</v>
      </c>
      <c r="I108" s="114">
        <v>2</v>
      </c>
      <c r="J108" s="114">
        <v>1</v>
      </c>
      <c r="K108" s="114">
        <v>1</v>
      </c>
      <c r="L108" s="114">
        <v>0</v>
      </c>
      <c r="M108" s="116">
        <v>0</v>
      </c>
    </row>
    <row r="109" spans="1:18" s="111" customFormat="1" x14ac:dyDescent="0.2">
      <c r="A109" s="141" t="s">
        <v>23</v>
      </c>
      <c r="B109" s="114">
        <v>11</v>
      </c>
      <c r="C109" s="114">
        <v>3</v>
      </c>
      <c r="D109" s="114">
        <v>5</v>
      </c>
      <c r="E109" s="114">
        <v>1</v>
      </c>
      <c r="F109" s="114">
        <v>6</v>
      </c>
      <c r="G109" s="114">
        <v>2</v>
      </c>
      <c r="H109" s="114">
        <v>2</v>
      </c>
      <c r="I109" s="114">
        <v>0</v>
      </c>
      <c r="J109" s="114">
        <v>1</v>
      </c>
      <c r="K109" s="114">
        <v>1</v>
      </c>
      <c r="L109" s="114">
        <v>0</v>
      </c>
      <c r="M109" s="116">
        <v>0</v>
      </c>
    </row>
    <row r="110" spans="1:18" s="111" customFormat="1" x14ac:dyDescent="0.2">
      <c r="A110" s="141" t="s">
        <v>24</v>
      </c>
      <c r="B110" s="114">
        <v>8</v>
      </c>
      <c r="C110" s="114">
        <v>1</v>
      </c>
      <c r="D110" s="114">
        <v>1</v>
      </c>
      <c r="E110" s="114">
        <v>1</v>
      </c>
      <c r="F110" s="114">
        <v>6</v>
      </c>
      <c r="G110" s="114">
        <v>0</v>
      </c>
      <c r="H110" s="114">
        <v>0</v>
      </c>
      <c r="I110" s="114">
        <v>2</v>
      </c>
      <c r="J110" s="114">
        <v>1</v>
      </c>
      <c r="K110" s="114">
        <v>0</v>
      </c>
      <c r="L110" s="114">
        <v>0</v>
      </c>
      <c r="M110" s="116">
        <v>0</v>
      </c>
    </row>
    <row r="111" spans="1:18" s="111" customFormat="1" x14ac:dyDescent="0.2">
      <c r="A111" s="141" t="s">
        <v>25</v>
      </c>
      <c r="B111" s="114">
        <v>12</v>
      </c>
      <c r="C111" s="114">
        <v>1</v>
      </c>
      <c r="D111" s="114">
        <v>5</v>
      </c>
      <c r="E111" s="114">
        <v>0</v>
      </c>
      <c r="F111" s="114">
        <v>7</v>
      </c>
      <c r="G111" s="114">
        <v>1</v>
      </c>
      <c r="H111" s="114">
        <v>0</v>
      </c>
      <c r="I111" s="114">
        <v>0</v>
      </c>
      <c r="J111" s="114">
        <v>1</v>
      </c>
      <c r="K111" s="114">
        <v>0</v>
      </c>
      <c r="L111" s="114">
        <v>1</v>
      </c>
      <c r="M111" s="116">
        <v>0</v>
      </c>
    </row>
    <row r="112" spans="1:18" s="111" customFormat="1" x14ac:dyDescent="0.2">
      <c r="A112" s="141" t="s">
        <v>38</v>
      </c>
      <c r="B112" s="114">
        <v>0</v>
      </c>
      <c r="C112" s="114">
        <v>0</v>
      </c>
      <c r="D112" s="114">
        <v>0</v>
      </c>
      <c r="E112" s="114">
        <v>0</v>
      </c>
      <c r="F112" s="114">
        <v>0</v>
      </c>
      <c r="G112" s="114">
        <v>0</v>
      </c>
      <c r="H112" s="114">
        <v>0</v>
      </c>
      <c r="I112" s="114">
        <v>0</v>
      </c>
      <c r="J112" s="114">
        <v>0</v>
      </c>
      <c r="K112" s="114">
        <v>0</v>
      </c>
      <c r="L112" s="114">
        <v>0</v>
      </c>
      <c r="M112" s="116">
        <v>0</v>
      </c>
    </row>
    <row r="113" spans="1:13" s="111" customFormat="1" x14ac:dyDescent="0.2">
      <c r="A113" s="141" t="s">
        <v>26</v>
      </c>
      <c r="B113" s="114">
        <v>15</v>
      </c>
      <c r="C113" s="114">
        <v>2</v>
      </c>
      <c r="D113" s="114">
        <v>11</v>
      </c>
      <c r="E113" s="114">
        <v>0</v>
      </c>
      <c r="F113" s="114">
        <v>4</v>
      </c>
      <c r="G113" s="114">
        <v>1</v>
      </c>
      <c r="H113" s="114">
        <v>3</v>
      </c>
      <c r="I113" s="114">
        <v>0</v>
      </c>
      <c r="J113" s="114">
        <v>1</v>
      </c>
      <c r="K113" s="114">
        <v>0</v>
      </c>
      <c r="L113" s="114">
        <v>0</v>
      </c>
      <c r="M113" s="116">
        <v>0</v>
      </c>
    </row>
    <row r="114" spans="1:13" s="111" customFormat="1" x14ac:dyDescent="0.2">
      <c r="A114" s="141" t="s">
        <v>27</v>
      </c>
      <c r="B114" s="114">
        <v>29</v>
      </c>
      <c r="C114" s="114">
        <v>4</v>
      </c>
      <c r="D114" s="114">
        <v>9</v>
      </c>
      <c r="E114" s="114">
        <v>1</v>
      </c>
      <c r="F114" s="114">
        <v>20</v>
      </c>
      <c r="G114" s="114">
        <v>2</v>
      </c>
      <c r="H114" s="114">
        <v>2</v>
      </c>
      <c r="I114" s="114">
        <v>2</v>
      </c>
      <c r="J114" s="114">
        <v>1</v>
      </c>
      <c r="K114" s="114">
        <v>0</v>
      </c>
      <c r="L114" s="114">
        <v>0</v>
      </c>
      <c r="M114" s="116">
        <v>0</v>
      </c>
    </row>
    <row r="115" spans="1:13" s="111" customFormat="1" x14ac:dyDescent="0.2">
      <c r="A115" s="141" t="s">
        <v>28</v>
      </c>
      <c r="B115" s="114">
        <v>13</v>
      </c>
      <c r="C115" s="114">
        <v>0</v>
      </c>
      <c r="D115" s="114">
        <v>2</v>
      </c>
      <c r="E115" s="114">
        <v>0</v>
      </c>
      <c r="F115" s="114">
        <v>10</v>
      </c>
      <c r="G115" s="114">
        <v>0</v>
      </c>
      <c r="H115" s="114">
        <v>0</v>
      </c>
      <c r="I115" s="114">
        <v>0</v>
      </c>
      <c r="J115" s="114">
        <v>1</v>
      </c>
      <c r="K115" s="114">
        <v>0</v>
      </c>
      <c r="L115" s="114">
        <v>0</v>
      </c>
      <c r="M115" s="116">
        <v>0</v>
      </c>
    </row>
    <row r="116" spans="1:13" s="111" customFormat="1" x14ac:dyDescent="0.2">
      <c r="A116" s="141" t="s">
        <v>29</v>
      </c>
      <c r="B116" s="114">
        <v>10</v>
      </c>
      <c r="C116" s="114">
        <v>0</v>
      </c>
      <c r="D116" s="114">
        <v>6</v>
      </c>
      <c r="E116" s="114">
        <v>0</v>
      </c>
      <c r="F116" s="114">
        <v>4</v>
      </c>
      <c r="G116" s="114">
        <v>0</v>
      </c>
      <c r="H116" s="114">
        <v>0</v>
      </c>
      <c r="I116" s="114">
        <v>0</v>
      </c>
      <c r="J116" s="114">
        <v>1</v>
      </c>
      <c r="K116" s="114">
        <v>0</v>
      </c>
      <c r="L116" s="114">
        <v>1</v>
      </c>
      <c r="M116" s="116">
        <v>0</v>
      </c>
    </row>
    <row r="117" spans="1:13" s="111" customFormat="1" x14ac:dyDescent="0.2">
      <c r="A117" s="141" t="s">
        <v>30</v>
      </c>
      <c r="B117" s="114">
        <v>16</v>
      </c>
      <c r="C117" s="114">
        <v>1</v>
      </c>
      <c r="D117" s="114">
        <v>8</v>
      </c>
      <c r="E117" s="114">
        <v>0</v>
      </c>
      <c r="F117" s="114">
        <v>8</v>
      </c>
      <c r="G117" s="114">
        <v>1</v>
      </c>
      <c r="H117" s="114">
        <v>0</v>
      </c>
      <c r="I117" s="114">
        <v>0</v>
      </c>
      <c r="J117" s="114">
        <v>1</v>
      </c>
      <c r="K117" s="114">
        <v>0</v>
      </c>
      <c r="L117" s="114">
        <v>0</v>
      </c>
      <c r="M117" s="116">
        <v>0</v>
      </c>
    </row>
    <row r="118" spans="1:13" s="111" customFormat="1" x14ac:dyDescent="0.2">
      <c r="A118" s="141" t="s">
        <v>31</v>
      </c>
      <c r="B118" s="114">
        <v>9</v>
      </c>
      <c r="C118" s="114">
        <v>0</v>
      </c>
      <c r="D118" s="114">
        <v>3</v>
      </c>
      <c r="E118" s="114">
        <v>0</v>
      </c>
      <c r="F118" s="114">
        <v>5</v>
      </c>
      <c r="G118" s="114">
        <v>0</v>
      </c>
      <c r="H118" s="114">
        <v>2</v>
      </c>
      <c r="I118" s="114">
        <v>0</v>
      </c>
      <c r="J118" s="114">
        <v>1</v>
      </c>
      <c r="K118" s="114">
        <v>0</v>
      </c>
      <c r="L118" s="114">
        <v>0</v>
      </c>
      <c r="M118" s="116">
        <v>0</v>
      </c>
    </row>
    <row r="119" spans="1:13" s="111" customFormat="1" x14ac:dyDescent="0.2">
      <c r="A119" s="141" t="s">
        <v>32</v>
      </c>
      <c r="B119" s="114">
        <v>8</v>
      </c>
      <c r="C119" s="114">
        <v>2</v>
      </c>
      <c r="D119" s="114">
        <v>2</v>
      </c>
      <c r="E119" s="114">
        <v>0</v>
      </c>
      <c r="F119" s="114">
        <v>7</v>
      </c>
      <c r="G119" s="114">
        <v>1</v>
      </c>
      <c r="H119" s="114">
        <v>2</v>
      </c>
      <c r="I119" s="114">
        <v>0</v>
      </c>
      <c r="J119" s="114">
        <v>1</v>
      </c>
      <c r="K119" s="114">
        <v>0</v>
      </c>
      <c r="L119" s="114">
        <v>0</v>
      </c>
      <c r="M119" s="116">
        <v>0</v>
      </c>
    </row>
    <row r="120" spans="1:13" s="111" customFormat="1" x14ac:dyDescent="0.2">
      <c r="A120" s="141" t="s">
        <v>33</v>
      </c>
      <c r="B120" s="114">
        <v>80</v>
      </c>
      <c r="C120" s="114">
        <v>0</v>
      </c>
      <c r="D120" s="114">
        <v>38</v>
      </c>
      <c r="E120" s="114">
        <v>0</v>
      </c>
      <c r="F120" s="114">
        <v>39</v>
      </c>
      <c r="G120" s="114">
        <v>0</v>
      </c>
      <c r="H120" s="114">
        <v>2</v>
      </c>
      <c r="I120" s="114">
        <v>0</v>
      </c>
      <c r="J120" s="114">
        <v>1</v>
      </c>
      <c r="K120" s="114">
        <v>0</v>
      </c>
      <c r="L120" s="114">
        <v>1</v>
      </c>
      <c r="M120" s="116">
        <v>0</v>
      </c>
    </row>
    <row r="121" spans="1:13" s="111" customFormat="1" x14ac:dyDescent="0.2">
      <c r="A121" s="141" t="s">
        <v>34</v>
      </c>
      <c r="B121" s="114">
        <v>16</v>
      </c>
      <c r="C121" s="114">
        <v>2</v>
      </c>
      <c r="D121" s="114">
        <v>6</v>
      </c>
      <c r="E121" s="114">
        <v>0</v>
      </c>
      <c r="F121" s="114">
        <v>9</v>
      </c>
      <c r="G121" s="114">
        <v>2</v>
      </c>
      <c r="H121" s="114">
        <v>2</v>
      </c>
      <c r="I121" s="114">
        <v>0</v>
      </c>
      <c r="J121" s="114">
        <v>2</v>
      </c>
      <c r="K121" s="114">
        <v>0</v>
      </c>
      <c r="L121" s="114">
        <v>0</v>
      </c>
      <c r="M121" s="116">
        <v>0</v>
      </c>
    </row>
    <row r="122" spans="1:13" s="111" customFormat="1" x14ac:dyDescent="0.2">
      <c r="A122" s="141" t="s">
        <v>35</v>
      </c>
      <c r="B122" s="114">
        <v>13</v>
      </c>
      <c r="C122" s="114">
        <v>2</v>
      </c>
      <c r="D122" s="114">
        <v>10</v>
      </c>
      <c r="E122" s="114">
        <v>0</v>
      </c>
      <c r="F122" s="114">
        <v>3</v>
      </c>
      <c r="G122" s="114">
        <v>2</v>
      </c>
      <c r="H122" s="114">
        <v>0</v>
      </c>
      <c r="I122" s="114">
        <v>2</v>
      </c>
      <c r="J122" s="114">
        <v>1</v>
      </c>
      <c r="K122" s="114">
        <v>0</v>
      </c>
      <c r="L122" s="114">
        <v>0</v>
      </c>
      <c r="M122" s="116">
        <v>0</v>
      </c>
    </row>
    <row r="123" spans="1:13" s="111" customFormat="1" x14ac:dyDescent="0.2">
      <c r="A123" s="119" t="s">
        <v>36</v>
      </c>
      <c r="B123" s="120">
        <v>19</v>
      </c>
      <c r="C123" s="120">
        <v>0</v>
      </c>
      <c r="D123" s="120">
        <v>6</v>
      </c>
      <c r="E123" s="120">
        <v>0</v>
      </c>
      <c r="F123" s="120">
        <v>11</v>
      </c>
      <c r="G123" s="120">
        <v>0</v>
      </c>
      <c r="H123" s="120">
        <v>0</v>
      </c>
      <c r="I123" s="120">
        <v>2</v>
      </c>
      <c r="J123" s="120">
        <v>1</v>
      </c>
      <c r="K123" s="120">
        <v>0</v>
      </c>
      <c r="L123" s="120">
        <v>1</v>
      </c>
      <c r="M123" s="121">
        <v>0</v>
      </c>
    </row>
    <row r="124" spans="1:13" s="111" customFormat="1" x14ac:dyDescent="0.2">
      <c r="A124" s="131" t="s">
        <v>39</v>
      </c>
      <c r="B124" s="142">
        <f>SUM(B89:B123)</f>
        <v>531</v>
      </c>
      <c r="C124" s="142">
        <f t="shared" ref="C124:M124" si="1">SUM(C89:C123)</f>
        <v>66</v>
      </c>
      <c r="D124" s="142">
        <f t="shared" si="1"/>
        <v>225</v>
      </c>
      <c r="E124" s="142">
        <f t="shared" si="1"/>
        <v>28</v>
      </c>
      <c r="F124" s="142">
        <f t="shared" si="1"/>
        <v>297</v>
      </c>
      <c r="G124" s="142">
        <f t="shared" si="1"/>
        <v>34</v>
      </c>
      <c r="H124" s="142">
        <f t="shared" si="1"/>
        <v>50</v>
      </c>
      <c r="I124" s="142">
        <f t="shared" si="1"/>
        <v>22</v>
      </c>
      <c r="J124" s="142">
        <f t="shared" si="1"/>
        <v>31</v>
      </c>
      <c r="K124" s="142">
        <f t="shared" si="1"/>
        <v>8</v>
      </c>
      <c r="L124" s="142">
        <f t="shared" si="1"/>
        <v>8</v>
      </c>
      <c r="M124" s="123">
        <f t="shared" si="1"/>
        <v>0</v>
      </c>
    </row>
    <row r="125" spans="1:13" x14ac:dyDescent="0.2">
      <c r="C125" s="135"/>
      <c r="G125" s="135"/>
      <c r="J125" s="135"/>
      <c r="L125" s="111"/>
      <c r="M125" s="111"/>
    </row>
    <row r="126" spans="1:13" x14ac:dyDescent="0.2">
      <c r="A126" s="143"/>
      <c r="B126" s="144"/>
    </row>
    <row r="127" spans="1:13" x14ac:dyDescent="0.2">
      <c r="A127" s="143"/>
      <c r="B127" s="144"/>
    </row>
    <row r="128" spans="1:13" x14ac:dyDescent="0.2">
      <c r="A128" s="145"/>
      <c r="B128" s="144"/>
    </row>
    <row r="129" spans="1:2" x14ac:dyDescent="0.2">
      <c r="A129" s="145"/>
      <c r="B129" s="144"/>
    </row>
  </sheetData>
  <mergeCells count="4">
    <mergeCell ref="A1:B1"/>
    <mergeCell ref="A2:C2"/>
    <mergeCell ref="A3:C3"/>
    <mergeCell ref="A4:G4"/>
  </mergeCells>
  <phoneticPr fontId="23" type="noConversion"/>
  <pageMargins left="0.74803149606299213" right="0.74803149606299213" top="0.98425196850393704" bottom="0.98425196850393704" header="0.51181102362204722" footer="0.51181102362204722"/>
  <pageSetup paperSize="9" scale="83" fitToHeight="3" orientation="landscape" r:id="rId1"/>
  <headerFooter alignWithMargins="0"/>
  <rowBreaks count="2" manualBreakCount="2">
    <brk id="46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29"/>
  <sheetViews>
    <sheetView tabSelected="1" zoomScaleNormal="100" workbookViewId="0">
      <selection activeCell="I105" sqref="I105"/>
    </sheetView>
  </sheetViews>
  <sheetFormatPr defaultColWidth="23.42578125" defaultRowHeight="11.25" x14ac:dyDescent="0.2"/>
  <cols>
    <col min="1" max="1" width="25.42578125" style="182" customWidth="1"/>
    <col min="2" max="2" width="11.5703125" style="182" customWidth="1"/>
    <col min="3" max="4" width="11.7109375" style="182" bestFit="1" customWidth="1"/>
    <col min="5" max="5" width="11" style="182" customWidth="1"/>
    <col min="6" max="6" width="9.7109375" style="182" customWidth="1"/>
    <col min="7" max="7" width="12.42578125" style="182" customWidth="1"/>
    <col min="8" max="9" width="11.7109375" style="182" bestFit="1" customWidth="1"/>
    <col min="10" max="10" width="11.140625" style="182" customWidth="1"/>
    <col min="11" max="11" width="11" style="182" customWidth="1"/>
    <col min="12" max="12" width="9.7109375" style="182" customWidth="1"/>
    <col min="13" max="13" width="11.42578125" style="182" customWidth="1"/>
    <col min="14" max="16384" width="23.42578125" style="182"/>
  </cols>
  <sheetData>
    <row r="1" spans="1:20" x14ac:dyDescent="0.2">
      <c r="A1" s="209" t="s">
        <v>44</v>
      </c>
      <c r="B1" s="209"/>
      <c r="C1" s="159"/>
      <c r="D1" s="159"/>
      <c r="E1" s="159"/>
      <c r="F1" s="159"/>
      <c r="G1" s="159"/>
    </row>
    <row r="2" spans="1:20" x14ac:dyDescent="0.2">
      <c r="A2" s="209" t="s">
        <v>50</v>
      </c>
      <c r="B2" s="209"/>
      <c r="C2" s="209"/>
      <c r="D2" s="159"/>
      <c r="E2" s="159"/>
      <c r="F2" s="159"/>
      <c r="G2" s="159"/>
    </row>
    <row r="3" spans="1:20" x14ac:dyDescent="0.2">
      <c r="A3" s="209" t="s">
        <v>49</v>
      </c>
      <c r="B3" s="209"/>
      <c r="C3" s="209"/>
      <c r="D3" s="159"/>
      <c r="E3" s="159"/>
      <c r="F3" s="159"/>
      <c r="G3" s="159"/>
    </row>
    <row r="4" spans="1:20" x14ac:dyDescent="0.2">
      <c r="A4" s="209" t="s">
        <v>52</v>
      </c>
      <c r="B4" s="209"/>
      <c r="C4" s="209"/>
      <c r="D4" s="209"/>
      <c r="E4" s="209"/>
      <c r="F4" s="209"/>
      <c r="G4" s="209"/>
    </row>
    <row r="6" spans="1:20" s="160" customFormat="1" x14ac:dyDescent="0.2">
      <c r="A6" s="158" t="s">
        <v>83</v>
      </c>
      <c r="B6" s="159"/>
    </row>
    <row r="7" spans="1:20" s="160" customFormat="1" x14ac:dyDescent="0.2">
      <c r="A7" s="161"/>
      <c r="B7" s="161"/>
      <c r="C7" s="161"/>
      <c r="E7" s="161"/>
      <c r="F7" s="161"/>
      <c r="G7" s="161"/>
      <c r="H7" s="161"/>
      <c r="I7" s="161"/>
      <c r="J7" s="161"/>
    </row>
    <row r="8" spans="1:20" s="160" customFormat="1" ht="31.5" x14ac:dyDescent="0.2">
      <c r="A8" s="162" t="s">
        <v>47</v>
      </c>
      <c r="B8" s="163" t="s">
        <v>76</v>
      </c>
      <c r="C8" s="163" t="s">
        <v>0</v>
      </c>
      <c r="D8" s="163" t="s">
        <v>57</v>
      </c>
      <c r="E8" s="163" t="s">
        <v>72</v>
      </c>
      <c r="F8" s="163" t="s">
        <v>1</v>
      </c>
      <c r="G8" s="163" t="s">
        <v>73</v>
      </c>
      <c r="H8" s="163" t="s">
        <v>69</v>
      </c>
      <c r="I8" s="163" t="s">
        <v>2</v>
      </c>
      <c r="J8" s="163" t="s">
        <v>58</v>
      </c>
    </row>
    <row r="9" spans="1:20" s="160" customFormat="1" x14ac:dyDescent="0.2">
      <c r="A9" s="164" t="s">
        <v>3</v>
      </c>
      <c r="B9" s="165">
        <v>80</v>
      </c>
      <c r="C9" s="165">
        <v>40</v>
      </c>
      <c r="D9" s="165">
        <f>E9+G9</f>
        <v>78</v>
      </c>
      <c r="E9" s="165">
        <v>53</v>
      </c>
      <c r="F9" s="165">
        <v>21</v>
      </c>
      <c r="G9" s="165">
        <v>25</v>
      </c>
      <c r="H9" s="166">
        <v>0</v>
      </c>
      <c r="I9" s="167">
        <v>4</v>
      </c>
      <c r="J9" s="167">
        <v>5</v>
      </c>
      <c r="S9" s="159"/>
      <c r="T9" s="159"/>
    </row>
    <row r="10" spans="1:20" s="160" customFormat="1" x14ac:dyDescent="0.2">
      <c r="A10" s="164" t="s">
        <v>4</v>
      </c>
      <c r="B10" s="165">
        <v>47</v>
      </c>
      <c r="C10" s="165">
        <v>11</v>
      </c>
      <c r="D10" s="165">
        <f t="shared" ref="D10:D43" si="0">E10+G10</f>
        <v>45</v>
      </c>
      <c r="E10" s="165">
        <v>20</v>
      </c>
      <c r="F10" s="165">
        <v>10</v>
      </c>
      <c r="G10" s="165">
        <v>25</v>
      </c>
      <c r="H10" s="166">
        <v>0</v>
      </c>
      <c r="I10" s="168">
        <v>2</v>
      </c>
      <c r="J10" s="168">
        <v>3</v>
      </c>
      <c r="S10" s="159"/>
      <c r="T10" s="159"/>
    </row>
    <row r="11" spans="1:20" s="160" customFormat="1" x14ac:dyDescent="0.2">
      <c r="A11" s="164" t="s">
        <v>5</v>
      </c>
      <c r="B11" s="165">
        <v>0</v>
      </c>
      <c r="C11" s="165">
        <v>0</v>
      </c>
      <c r="D11" s="165">
        <f t="shared" si="0"/>
        <v>0</v>
      </c>
      <c r="E11" s="165">
        <v>0</v>
      </c>
      <c r="F11" s="165">
        <v>0</v>
      </c>
      <c r="G11" s="165">
        <v>0</v>
      </c>
      <c r="H11" s="165">
        <v>0</v>
      </c>
      <c r="I11" s="168">
        <v>0</v>
      </c>
      <c r="J11" s="168">
        <v>0</v>
      </c>
      <c r="S11" s="159"/>
      <c r="T11" s="159"/>
    </row>
    <row r="12" spans="1:20" s="160" customFormat="1" x14ac:dyDescent="0.2">
      <c r="A12" s="164" t="s">
        <v>6</v>
      </c>
      <c r="B12" s="165">
        <v>47</v>
      </c>
      <c r="C12" s="165">
        <v>4</v>
      </c>
      <c r="D12" s="165">
        <f t="shared" si="0"/>
        <v>46</v>
      </c>
      <c r="E12" s="165">
        <v>18</v>
      </c>
      <c r="F12" s="165">
        <v>10</v>
      </c>
      <c r="G12" s="165">
        <v>28</v>
      </c>
      <c r="H12" s="166">
        <v>0</v>
      </c>
      <c r="I12" s="168">
        <v>1</v>
      </c>
      <c r="J12" s="168">
        <v>3</v>
      </c>
      <c r="S12" s="159"/>
      <c r="T12" s="159"/>
    </row>
    <row r="13" spans="1:20" s="160" customFormat="1" x14ac:dyDescent="0.2">
      <c r="A13" s="164" t="s">
        <v>7</v>
      </c>
      <c r="B13" s="165">
        <v>29</v>
      </c>
      <c r="C13" s="165">
        <v>33</v>
      </c>
      <c r="D13" s="165">
        <f t="shared" si="0"/>
        <v>28</v>
      </c>
      <c r="E13" s="165">
        <v>13</v>
      </c>
      <c r="F13" s="165">
        <v>4</v>
      </c>
      <c r="G13" s="165">
        <v>15</v>
      </c>
      <c r="H13" s="166">
        <v>0</v>
      </c>
      <c r="I13" s="169">
        <v>0</v>
      </c>
      <c r="J13" s="169">
        <v>1</v>
      </c>
      <c r="M13" s="159"/>
      <c r="N13" s="159"/>
      <c r="O13" s="159"/>
      <c r="P13" s="159"/>
      <c r="Q13" s="159"/>
      <c r="R13" s="159"/>
      <c r="S13" s="159"/>
      <c r="T13" s="159"/>
    </row>
    <row r="14" spans="1:20" s="160" customFormat="1" x14ac:dyDescent="0.2">
      <c r="A14" s="164" t="s">
        <v>8</v>
      </c>
      <c r="B14" s="165">
        <v>161</v>
      </c>
      <c r="C14" s="165">
        <v>46</v>
      </c>
      <c r="D14" s="165">
        <f t="shared" si="0"/>
        <v>145</v>
      </c>
      <c r="E14" s="165">
        <v>53</v>
      </c>
      <c r="F14" s="165">
        <v>23</v>
      </c>
      <c r="G14" s="165">
        <v>92</v>
      </c>
      <c r="H14" s="166">
        <v>0</v>
      </c>
      <c r="I14" s="168">
        <v>1</v>
      </c>
      <c r="J14" s="168">
        <v>12</v>
      </c>
      <c r="M14" s="159"/>
      <c r="N14" s="159"/>
      <c r="O14" s="159"/>
      <c r="P14" s="159"/>
      <c r="Q14" s="159"/>
      <c r="R14" s="159"/>
      <c r="S14" s="159"/>
      <c r="T14" s="159"/>
    </row>
    <row r="15" spans="1:20" s="160" customFormat="1" x14ac:dyDescent="0.2">
      <c r="A15" s="164" t="s">
        <v>9</v>
      </c>
      <c r="B15" s="165">
        <v>7</v>
      </c>
      <c r="C15" s="165">
        <v>0</v>
      </c>
      <c r="D15" s="165">
        <f t="shared" si="0"/>
        <v>6</v>
      </c>
      <c r="E15" s="165">
        <v>6</v>
      </c>
      <c r="F15" s="165">
        <v>5</v>
      </c>
      <c r="G15" s="166">
        <v>0</v>
      </c>
      <c r="H15" s="166">
        <v>0</v>
      </c>
      <c r="I15" s="169">
        <v>0</v>
      </c>
      <c r="J15" s="169">
        <v>1</v>
      </c>
      <c r="M15" s="159"/>
      <c r="N15" s="159"/>
      <c r="O15" s="159"/>
      <c r="P15" s="159"/>
      <c r="Q15" s="159"/>
      <c r="R15" s="159"/>
      <c r="S15" s="159"/>
      <c r="T15" s="159"/>
    </row>
    <row r="16" spans="1:20" s="160" customFormat="1" x14ac:dyDescent="0.2">
      <c r="A16" s="164" t="s">
        <v>10</v>
      </c>
      <c r="B16" s="165">
        <v>53</v>
      </c>
      <c r="C16" s="165">
        <v>5</v>
      </c>
      <c r="D16" s="165">
        <f t="shared" si="0"/>
        <v>52</v>
      </c>
      <c r="E16" s="165">
        <v>25</v>
      </c>
      <c r="F16" s="165">
        <v>12</v>
      </c>
      <c r="G16" s="165">
        <v>27</v>
      </c>
      <c r="H16" s="166">
        <v>0</v>
      </c>
      <c r="I16" s="169">
        <v>0</v>
      </c>
      <c r="J16" s="169">
        <v>3</v>
      </c>
      <c r="M16" s="159"/>
      <c r="N16" s="159"/>
      <c r="O16" s="159"/>
      <c r="P16" s="159"/>
      <c r="Q16" s="159"/>
      <c r="R16" s="159"/>
      <c r="S16" s="159"/>
      <c r="T16" s="159"/>
    </row>
    <row r="17" spans="1:20" s="160" customFormat="1" x14ac:dyDescent="0.2">
      <c r="A17" s="164" t="s">
        <v>11</v>
      </c>
      <c r="B17" s="165">
        <v>120</v>
      </c>
      <c r="C17" s="165">
        <v>0</v>
      </c>
      <c r="D17" s="165">
        <f t="shared" si="0"/>
        <v>101</v>
      </c>
      <c r="E17" s="165">
        <v>68</v>
      </c>
      <c r="F17" s="165">
        <v>46</v>
      </c>
      <c r="G17" s="165">
        <v>33</v>
      </c>
      <c r="H17" s="166">
        <v>0</v>
      </c>
      <c r="I17" s="168">
        <v>1</v>
      </c>
      <c r="J17" s="168">
        <v>6</v>
      </c>
      <c r="M17" s="159"/>
      <c r="N17" s="159"/>
      <c r="O17" s="159"/>
      <c r="P17" s="159"/>
      <c r="Q17" s="159"/>
      <c r="R17" s="159"/>
      <c r="S17" s="159"/>
      <c r="T17" s="159"/>
    </row>
    <row r="18" spans="1:20" s="160" customFormat="1" x14ac:dyDescent="0.2">
      <c r="A18" s="164" t="s">
        <v>12</v>
      </c>
      <c r="B18" s="165">
        <v>36</v>
      </c>
      <c r="C18" s="165">
        <v>9</v>
      </c>
      <c r="D18" s="165">
        <f t="shared" si="0"/>
        <v>37</v>
      </c>
      <c r="E18" s="165">
        <v>10</v>
      </c>
      <c r="F18" s="165">
        <v>9</v>
      </c>
      <c r="G18" s="165">
        <v>27</v>
      </c>
      <c r="H18" s="166">
        <v>0</v>
      </c>
      <c r="I18" s="168">
        <v>1</v>
      </c>
      <c r="J18" s="168">
        <v>3</v>
      </c>
      <c r="M18" s="159"/>
      <c r="N18" s="159"/>
      <c r="O18" s="159"/>
      <c r="P18" s="159"/>
      <c r="Q18" s="159"/>
      <c r="R18" s="159"/>
      <c r="S18" s="159"/>
      <c r="T18" s="159"/>
    </row>
    <row r="19" spans="1:20" s="160" customFormat="1" x14ac:dyDescent="0.2">
      <c r="A19" s="164" t="s">
        <v>13</v>
      </c>
      <c r="B19" s="165">
        <v>0</v>
      </c>
      <c r="C19" s="165">
        <v>0</v>
      </c>
      <c r="D19" s="165">
        <f t="shared" si="0"/>
        <v>0</v>
      </c>
      <c r="E19" s="165">
        <v>0</v>
      </c>
      <c r="F19" s="165">
        <v>0</v>
      </c>
      <c r="G19" s="165">
        <v>0</v>
      </c>
      <c r="H19" s="165">
        <v>0</v>
      </c>
      <c r="I19" s="168">
        <v>0</v>
      </c>
      <c r="J19" s="168">
        <v>0</v>
      </c>
      <c r="M19" s="159"/>
      <c r="N19" s="159"/>
      <c r="O19" s="159"/>
      <c r="P19" s="159"/>
      <c r="Q19" s="159"/>
      <c r="R19" s="159"/>
      <c r="S19" s="159"/>
      <c r="T19" s="159"/>
    </row>
    <row r="20" spans="1:20" s="160" customFormat="1" x14ac:dyDescent="0.2">
      <c r="A20" s="164" t="s">
        <v>14</v>
      </c>
      <c r="B20" s="165">
        <v>82</v>
      </c>
      <c r="C20" s="165">
        <v>0</v>
      </c>
      <c r="D20" s="165">
        <f t="shared" si="0"/>
        <v>85</v>
      </c>
      <c r="E20" s="165">
        <v>38</v>
      </c>
      <c r="F20" s="165">
        <v>18</v>
      </c>
      <c r="G20" s="165">
        <v>47</v>
      </c>
      <c r="H20" s="166">
        <v>0</v>
      </c>
      <c r="I20" s="168">
        <v>1</v>
      </c>
      <c r="J20" s="168">
        <v>3</v>
      </c>
      <c r="M20" s="159"/>
      <c r="N20" s="159"/>
      <c r="O20" s="159"/>
      <c r="P20" s="159"/>
      <c r="Q20" s="159"/>
      <c r="R20" s="159"/>
      <c r="S20" s="159"/>
      <c r="T20" s="159"/>
    </row>
    <row r="21" spans="1:20" s="160" customFormat="1" x14ac:dyDescent="0.2">
      <c r="A21" s="164" t="s">
        <v>15</v>
      </c>
      <c r="B21" s="165">
        <v>49</v>
      </c>
      <c r="C21" s="165">
        <v>4</v>
      </c>
      <c r="D21" s="165">
        <f t="shared" si="0"/>
        <v>48</v>
      </c>
      <c r="E21" s="165">
        <v>12</v>
      </c>
      <c r="F21" s="165">
        <v>3</v>
      </c>
      <c r="G21" s="165">
        <v>36</v>
      </c>
      <c r="H21" s="166">
        <v>0</v>
      </c>
      <c r="I21" s="168">
        <v>1</v>
      </c>
      <c r="J21" s="168">
        <v>7</v>
      </c>
      <c r="M21" s="159"/>
      <c r="N21" s="159"/>
      <c r="O21" s="159"/>
      <c r="P21" s="159"/>
      <c r="Q21" s="159"/>
      <c r="R21" s="159"/>
      <c r="S21" s="159"/>
      <c r="T21" s="159"/>
    </row>
    <row r="22" spans="1:20" s="160" customFormat="1" x14ac:dyDescent="0.2">
      <c r="A22" s="164" t="s">
        <v>16</v>
      </c>
      <c r="B22" s="165">
        <v>73</v>
      </c>
      <c r="C22" s="165">
        <v>21</v>
      </c>
      <c r="D22" s="165">
        <f t="shared" si="0"/>
        <v>60</v>
      </c>
      <c r="E22" s="165">
        <v>32</v>
      </c>
      <c r="F22" s="165">
        <v>18</v>
      </c>
      <c r="G22" s="165">
        <v>28</v>
      </c>
      <c r="H22" s="166">
        <v>0</v>
      </c>
      <c r="I22" s="168">
        <v>7</v>
      </c>
      <c r="J22" s="168">
        <v>11</v>
      </c>
    </row>
    <row r="23" spans="1:20" s="160" customFormat="1" x14ac:dyDescent="0.2">
      <c r="A23" s="164" t="s">
        <v>17</v>
      </c>
      <c r="B23" s="165">
        <v>118</v>
      </c>
      <c r="C23" s="165">
        <v>8</v>
      </c>
      <c r="D23" s="165">
        <f t="shared" si="0"/>
        <v>99</v>
      </c>
      <c r="E23" s="165">
        <v>60</v>
      </c>
      <c r="F23" s="165">
        <v>46</v>
      </c>
      <c r="G23" s="165">
        <v>39</v>
      </c>
      <c r="H23" s="166">
        <v>0</v>
      </c>
      <c r="I23" s="168">
        <v>8</v>
      </c>
      <c r="J23" s="168">
        <v>7</v>
      </c>
      <c r="P23" s="170"/>
    </row>
    <row r="24" spans="1:20" s="160" customFormat="1" x14ac:dyDescent="0.2">
      <c r="A24" s="164" t="s">
        <v>18</v>
      </c>
      <c r="B24" s="165">
        <v>33</v>
      </c>
      <c r="C24" s="165">
        <v>6</v>
      </c>
      <c r="D24" s="165">
        <f t="shared" si="0"/>
        <v>36</v>
      </c>
      <c r="E24" s="165">
        <v>20</v>
      </c>
      <c r="F24" s="165">
        <v>13</v>
      </c>
      <c r="G24" s="165">
        <v>16</v>
      </c>
      <c r="H24" s="166">
        <v>0</v>
      </c>
      <c r="I24" s="169">
        <v>0</v>
      </c>
      <c r="J24" s="169">
        <v>3</v>
      </c>
    </row>
    <row r="25" spans="1:20" s="160" customFormat="1" x14ac:dyDescent="0.2">
      <c r="A25" s="164" t="s">
        <v>19</v>
      </c>
      <c r="B25" s="165">
        <v>15</v>
      </c>
      <c r="C25" s="165">
        <v>1</v>
      </c>
      <c r="D25" s="165">
        <f t="shared" si="0"/>
        <v>10</v>
      </c>
      <c r="E25" s="165">
        <v>4</v>
      </c>
      <c r="F25" s="165">
        <v>1</v>
      </c>
      <c r="G25" s="165">
        <v>6</v>
      </c>
      <c r="H25" s="166">
        <v>0</v>
      </c>
      <c r="I25" s="169">
        <v>0</v>
      </c>
      <c r="J25" s="169">
        <v>4</v>
      </c>
    </row>
    <row r="26" spans="1:20" s="160" customFormat="1" x14ac:dyDescent="0.2">
      <c r="A26" s="164" t="s">
        <v>20</v>
      </c>
      <c r="B26" s="165">
        <v>33</v>
      </c>
      <c r="C26" s="165">
        <v>0</v>
      </c>
      <c r="D26" s="165">
        <f t="shared" si="0"/>
        <v>27</v>
      </c>
      <c r="E26" s="165">
        <v>6</v>
      </c>
      <c r="F26" s="165">
        <v>4</v>
      </c>
      <c r="G26" s="165">
        <v>21</v>
      </c>
      <c r="H26" s="166">
        <v>0</v>
      </c>
      <c r="I26" s="169">
        <v>0</v>
      </c>
      <c r="J26" s="169">
        <v>5</v>
      </c>
    </row>
    <row r="27" spans="1:20" s="160" customFormat="1" x14ac:dyDescent="0.2">
      <c r="A27" s="164" t="s">
        <v>21</v>
      </c>
      <c r="B27" s="165">
        <v>0</v>
      </c>
      <c r="C27" s="165">
        <v>1</v>
      </c>
      <c r="D27" s="165">
        <f t="shared" si="0"/>
        <v>1</v>
      </c>
      <c r="E27" s="165">
        <v>1</v>
      </c>
      <c r="F27" s="165">
        <v>1</v>
      </c>
      <c r="G27" s="166">
        <v>0</v>
      </c>
      <c r="H27" s="166">
        <v>0</v>
      </c>
      <c r="I27" s="169">
        <v>0</v>
      </c>
      <c r="J27" s="169">
        <v>0</v>
      </c>
    </row>
    <row r="28" spans="1:20" s="160" customFormat="1" x14ac:dyDescent="0.2">
      <c r="A28" s="164" t="s">
        <v>22</v>
      </c>
      <c r="B28" s="165">
        <v>0</v>
      </c>
      <c r="C28" s="165">
        <v>0</v>
      </c>
      <c r="D28" s="165">
        <f t="shared" si="0"/>
        <v>0</v>
      </c>
      <c r="E28" s="165">
        <v>0</v>
      </c>
      <c r="F28" s="165">
        <v>0</v>
      </c>
      <c r="G28" s="165">
        <v>0</v>
      </c>
      <c r="H28" s="165">
        <v>0</v>
      </c>
      <c r="I28" s="168">
        <v>0</v>
      </c>
      <c r="J28" s="168">
        <v>0</v>
      </c>
      <c r="N28" s="171"/>
    </row>
    <row r="29" spans="1:20" s="160" customFormat="1" x14ac:dyDescent="0.2">
      <c r="A29" s="164" t="s">
        <v>23</v>
      </c>
      <c r="B29" s="165">
        <v>43</v>
      </c>
      <c r="C29" s="165">
        <v>0</v>
      </c>
      <c r="D29" s="165">
        <f t="shared" si="0"/>
        <v>39</v>
      </c>
      <c r="E29" s="165">
        <v>22</v>
      </c>
      <c r="F29" s="165">
        <v>15</v>
      </c>
      <c r="G29" s="165">
        <v>17</v>
      </c>
      <c r="H29" s="166">
        <v>0</v>
      </c>
      <c r="I29" s="168">
        <v>3</v>
      </c>
      <c r="J29" s="168">
        <v>1</v>
      </c>
      <c r="N29" s="171"/>
    </row>
    <row r="30" spans="1:20" s="160" customFormat="1" x14ac:dyDescent="0.2">
      <c r="A30" s="164" t="s">
        <v>24</v>
      </c>
      <c r="B30" s="165">
        <v>420</v>
      </c>
      <c r="C30" s="165">
        <v>9</v>
      </c>
      <c r="D30" s="165">
        <f t="shared" si="0"/>
        <v>388</v>
      </c>
      <c r="E30" s="165">
        <v>342</v>
      </c>
      <c r="F30" s="165">
        <v>279</v>
      </c>
      <c r="G30" s="165">
        <v>46</v>
      </c>
      <c r="H30" s="166">
        <v>0</v>
      </c>
      <c r="I30" s="168">
        <v>4</v>
      </c>
      <c r="J30" s="168">
        <v>23</v>
      </c>
    </row>
    <row r="31" spans="1:20" s="160" customFormat="1" x14ac:dyDescent="0.2">
      <c r="A31" s="164" t="s">
        <v>25</v>
      </c>
      <c r="B31" s="165">
        <v>9</v>
      </c>
      <c r="C31" s="165">
        <v>3</v>
      </c>
      <c r="D31" s="165">
        <f t="shared" si="0"/>
        <v>8</v>
      </c>
      <c r="E31" s="165">
        <v>4</v>
      </c>
      <c r="F31" s="165">
        <v>3</v>
      </c>
      <c r="G31" s="165">
        <v>4</v>
      </c>
      <c r="H31" s="166">
        <v>0</v>
      </c>
      <c r="I31" s="168">
        <v>1</v>
      </c>
      <c r="J31" s="168">
        <v>2</v>
      </c>
    </row>
    <row r="32" spans="1:20" s="160" customFormat="1" x14ac:dyDescent="0.2">
      <c r="A32" s="164" t="s">
        <v>38</v>
      </c>
      <c r="B32" s="165">
        <v>0</v>
      </c>
      <c r="C32" s="165">
        <v>0</v>
      </c>
      <c r="D32" s="165">
        <f t="shared" si="0"/>
        <v>0</v>
      </c>
      <c r="E32" s="165">
        <v>0</v>
      </c>
      <c r="F32" s="165">
        <v>0</v>
      </c>
      <c r="G32" s="165">
        <v>0</v>
      </c>
      <c r="H32" s="165">
        <v>0</v>
      </c>
      <c r="I32" s="168">
        <v>0</v>
      </c>
      <c r="J32" s="168">
        <v>0</v>
      </c>
    </row>
    <row r="33" spans="1:32" s="160" customFormat="1" x14ac:dyDescent="0.2">
      <c r="A33" s="164" t="s">
        <v>26</v>
      </c>
      <c r="B33" s="165">
        <v>107</v>
      </c>
      <c r="C33" s="165">
        <v>19</v>
      </c>
      <c r="D33" s="165">
        <f t="shared" si="0"/>
        <v>95</v>
      </c>
      <c r="E33" s="165">
        <v>40</v>
      </c>
      <c r="F33" s="165">
        <v>16</v>
      </c>
      <c r="G33" s="165">
        <v>55</v>
      </c>
      <c r="H33" s="166">
        <v>0</v>
      </c>
      <c r="I33" s="168">
        <v>2</v>
      </c>
      <c r="J33" s="168">
        <v>8</v>
      </c>
    </row>
    <row r="34" spans="1:32" s="160" customFormat="1" x14ac:dyDescent="0.2">
      <c r="A34" s="164" t="s">
        <v>27</v>
      </c>
      <c r="B34" s="165">
        <v>123</v>
      </c>
      <c r="C34" s="165">
        <v>2</v>
      </c>
      <c r="D34" s="165">
        <f t="shared" si="0"/>
        <v>92</v>
      </c>
      <c r="E34" s="165">
        <v>63</v>
      </c>
      <c r="F34" s="165">
        <v>42</v>
      </c>
      <c r="G34" s="165">
        <v>29</v>
      </c>
      <c r="H34" s="166">
        <v>0</v>
      </c>
      <c r="I34" s="168">
        <v>3</v>
      </c>
      <c r="J34" s="168">
        <v>13</v>
      </c>
    </row>
    <row r="35" spans="1:32" s="160" customFormat="1" x14ac:dyDescent="0.2">
      <c r="A35" s="164" t="s">
        <v>28</v>
      </c>
      <c r="B35" s="165">
        <v>13</v>
      </c>
      <c r="C35" s="165">
        <v>0</v>
      </c>
      <c r="D35" s="165">
        <f t="shared" si="0"/>
        <v>10</v>
      </c>
      <c r="E35" s="165">
        <v>9</v>
      </c>
      <c r="F35" s="165">
        <v>8</v>
      </c>
      <c r="G35" s="165">
        <v>1</v>
      </c>
      <c r="H35" s="166">
        <v>0</v>
      </c>
      <c r="I35" s="169">
        <v>0</v>
      </c>
      <c r="J35" s="169">
        <v>3</v>
      </c>
    </row>
    <row r="36" spans="1:32" s="160" customFormat="1" x14ac:dyDescent="0.2">
      <c r="A36" s="164" t="s">
        <v>29</v>
      </c>
      <c r="B36" s="165">
        <v>14</v>
      </c>
      <c r="C36" s="165">
        <v>0</v>
      </c>
      <c r="D36" s="165">
        <f t="shared" si="0"/>
        <v>13</v>
      </c>
      <c r="E36" s="165">
        <v>6</v>
      </c>
      <c r="F36" s="165">
        <v>3</v>
      </c>
      <c r="G36" s="165">
        <v>7</v>
      </c>
      <c r="H36" s="166">
        <v>0</v>
      </c>
      <c r="I36" s="168">
        <v>1</v>
      </c>
      <c r="J36" s="168">
        <v>1</v>
      </c>
    </row>
    <row r="37" spans="1:32" s="160" customFormat="1" x14ac:dyDescent="0.2">
      <c r="A37" s="164" t="s">
        <v>30</v>
      </c>
      <c r="B37" s="165">
        <v>44</v>
      </c>
      <c r="C37" s="165">
        <v>0</v>
      </c>
      <c r="D37" s="165">
        <f t="shared" si="0"/>
        <v>37</v>
      </c>
      <c r="E37" s="165">
        <v>15</v>
      </c>
      <c r="F37" s="165">
        <v>2</v>
      </c>
      <c r="G37" s="165">
        <v>22</v>
      </c>
      <c r="H37" s="166">
        <v>0</v>
      </c>
      <c r="I37" s="168">
        <v>1</v>
      </c>
      <c r="J37" s="168">
        <v>2</v>
      </c>
    </row>
    <row r="38" spans="1:32" s="160" customFormat="1" x14ac:dyDescent="0.2">
      <c r="A38" s="164" t="s">
        <v>31</v>
      </c>
      <c r="B38" s="165">
        <v>1</v>
      </c>
      <c r="C38" s="165">
        <v>0</v>
      </c>
      <c r="D38" s="165">
        <f t="shared" si="0"/>
        <v>2</v>
      </c>
      <c r="E38" s="166">
        <v>0</v>
      </c>
      <c r="F38" s="166">
        <v>0</v>
      </c>
      <c r="G38" s="165">
        <v>2</v>
      </c>
      <c r="H38" s="166">
        <v>0</v>
      </c>
      <c r="I38" s="169">
        <v>0</v>
      </c>
      <c r="J38" s="169">
        <v>0</v>
      </c>
    </row>
    <row r="39" spans="1:32" s="160" customFormat="1" x14ac:dyDescent="0.2">
      <c r="A39" s="164" t="s">
        <v>32</v>
      </c>
      <c r="B39" s="165">
        <v>31</v>
      </c>
      <c r="C39" s="165">
        <v>1</v>
      </c>
      <c r="D39" s="165">
        <f t="shared" si="0"/>
        <v>23</v>
      </c>
      <c r="E39" s="165">
        <v>17</v>
      </c>
      <c r="F39" s="165">
        <v>9</v>
      </c>
      <c r="G39" s="165">
        <v>6</v>
      </c>
      <c r="H39" s="166">
        <v>0</v>
      </c>
      <c r="I39" s="169">
        <v>0</v>
      </c>
      <c r="J39" s="169">
        <v>2</v>
      </c>
    </row>
    <row r="40" spans="1:32" s="160" customFormat="1" x14ac:dyDescent="0.2">
      <c r="A40" s="164" t="s">
        <v>33</v>
      </c>
      <c r="B40" s="165">
        <v>31</v>
      </c>
      <c r="C40" s="165">
        <v>36</v>
      </c>
      <c r="D40" s="165">
        <f t="shared" si="0"/>
        <v>26</v>
      </c>
      <c r="E40" s="165">
        <v>9</v>
      </c>
      <c r="F40" s="165">
        <v>5</v>
      </c>
      <c r="G40" s="165">
        <v>17</v>
      </c>
      <c r="H40" s="166">
        <v>0</v>
      </c>
      <c r="I40" s="168">
        <v>1</v>
      </c>
      <c r="J40" s="168">
        <v>6</v>
      </c>
    </row>
    <row r="41" spans="1:32" s="160" customFormat="1" x14ac:dyDescent="0.2">
      <c r="A41" s="164" t="s">
        <v>34</v>
      </c>
      <c r="B41" s="165">
        <v>30</v>
      </c>
      <c r="C41" s="165">
        <v>5</v>
      </c>
      <c r="D41" s="165">
        <f t="shared" si="0"/>
        <v>22</v>
      </c>
      <c r="E41" s="165">
        <v>12</v>
      </c>
      <c r="F41" s="165">
        <v>3</v>
      </c>
      <c r="G41" s="165">
        <v>10</v>
      </c>
      <c r="H41" s="166">
        <v>0</v>
      </c>
      <c r="I41" s="168">
        <v>1</v>
      </c>
      <c r="J41" s="168">
        <v>4</v>
      </c>
    </row>
    <row r="42" spans="1:32" s="160" customFormat="1" x14ac:dyDescent="0.2">
      <c r="A42" s="164" t="s">
        <v>35</v>
      </c>
      <c r="B42" s="165">
        <v>1</v>
      </c>
      <c r="C42" s="165">
        <v>0</v>
      </c>
      <c r="D42" s="165">
        <f t="shared" si="0"/>
        <v>1</v>
      </c>
      <c r="E42" s="165">
        <v>1</v>
      </c>
      <c r="F42" s="165">
        <v>1</v>
      </c>
      <c r="G42" s="166">
        <v>0</v>
      </c>
      <c r="H42" s="166">
        <v>0</v>
      </c>
      <c r="I42" s="169">
        <v>0</v>
      </c>
      <c r="J42" s="169">
        <v>0</v>
      </c>
    </row>
    <row r="43" spans="1:32" s="160" customFormat="1" x14ac:dyDescent="0.2">
      <c r="A43" s="172" t="s">
        <v>36</v>
      </c>
      <c r="B43" s="173">
        <v>1</v>
      </c>
      <c r="C43" s="173">
        <v>0</v>
      </c>
      <c r="D43" s="173">
        <f t="shared" si="0"/>
        <v>0</v>
      </c>
      <c r="E43" s="173">
        <v>0</v>
      </c>
      <c r="F43" s="173">
        <v>0</v>
      </c>
      <c r="G43" s="173">
        <v>0</v>
      </c>
      <c r="H43" s="173">
        <v>0</v>
      </c>
      <c r="I43" s="174">
        <v>0</v>
      </c>
      <c r="J43" s="174">
        <v>0</v>
      </c>
    </row>
    <row r="44" spans="1:32" s="160" customFormat="1" x14ac:dyDescent="0.2">
      <c r="A44" s="177" t="s">
        <v>42</v>
      </c>
      <c r="B44" s="178">
        <f>SUM(B9:B43)</f>
        <v>1851</v>
      </c>
      <c r="C44" s="178">
        <f>SUM(C9:C43)</f>
        <v>264</v>
      </c>
      <c r="D44" s="178">
        <f>SUM(D9:D43)</f>
        <v>1660</v>
      </c>
      <c r="E44" s="178">
        <f>SUM(E9:E43)</f>
        <v>979</v>
      </c>
      <c r="F44" s="178">
        <f>SUM(F9:F43)</f>
        <v>630</v>
      </c>
      <c r="G44" s="178">
        <f>SUM(G9:G43)</f>
        <v>681</v>
      </c>
      <c r="H44" s="178">
        <f>SUM(H9:H43)</f>
        <v>0</v>
      </c>
      <c r="I44" s="178">
        <f>SUM(I9:I43)</f>
        <v>44</v>
      </c>
      <c r="J44" s="179">
        <f>SUM(J9:J43)</f>
        <v>142</v>
      </c>
    </row>
    <row r="45" spans="1:32" s="160" customFormat="1" x14ac:dyDescent="0.2">
      <c r="A45" s="180"/>
      <c r="B45" s="181"/>
      <c r="C45" s="181"/>
      <c r="E45" s="181"/>
      <c r="F45" s="181"/>
      <c r="G45" s="181"/>
      <c r="H45" s="181"/>
      <c r="I45" s="181"/>
      <c r="J45" s="181"/>
    </row>
    <row r="46" spans="1:32" s="160" customFormat="1" x14ac:dyDescent="0.2">
      <c r="A46" s="180"/>
      <c r="B46" s="181"/>
      <c r="C46" s="181"/>
      <c r="E46" s="181"/>
      <c r="F46" s="181"/>
      <c r="G46" s="181"/>
      <c r="H46" s="181"/>
      <c r="I46" s="181"/>
      <c r="J46" s="181"/>
    </row>
    <row r="47" spans="1:32" x14ac:dyDescent="0.2">
      <c r="A47" s="161"/>
    </row>
    <row r="48" spans="1:32" s="176" customFormat="1" ht="31.5" x14ac:dyDescent="0.2">
      <c r="A48" s="183" t="s">
        <v>41</v>
      </c>
      <c r="B48" s="184" t="s">
        <v>59</v>
      </c>
      <c r="C48" s="184" t="s">
        <v>60</v>
      </c>
      <c r="D48" s="184" t="s">
        <v>61</v>
      </c>
      <c r="E48" s="184" t="s">
        <v>62</v>
      </c>
      <c r="F48" s="184" t="s">
        <v>40</v>
      </c>
      <c r="G48" s="184" t="s">
        <v>63</v>
      </c>
      <c r="H48" s="184" t="s">
        <v>64</v>
      </c>
      <c r="I48" s="184" t="s">
        <v>65</v>
      </c>
      <c r="J48" s="184" t="s">
        <v>66</v>
      </c>
      <c r="K48" s="184" t="s">
        <v>67</v>
      </c>
      <c r="L48" s="184" t="s">
        <v>51</v>
      </c>
      <c r="M48" s="184" t="s">
        <v>68</v>
      </c>
      <c r="R48" s="185"/>
      <c r="S48" s="185"/>
      <c r="T48" s="185"/>
      <c r="U48" s="185"/>
      <c r="V48" s="185"/>
      <c r="W48" s="185"/>
      <c r="X48" s="185"/>
      <c r="Y48" s="185"/>
      <c r="Z48" s="185"/>
      <c r="AC48" s="182"/>
      <c r="AD48" s="182"/>
      <c r="AE48" s="182"/>
      <c r="AF48" s="182"/>
    </row>
    <row r="49" spans="1:15" s="160" customFormat="1" x14ac:dyDescent="0.2">
      <c r="A49" s="164" t="s">
        <v>3</v>
      </c>
      <c r="B49" s="165">
        <v>0</v>
      </c>
      <c r="C49" s="165">
        <v>0</v>
      </c>
      <c r="D49" s="165">
        <v>0</v>
      </c>
      <c r="E49" s="165">
        <v>0</v>
      </c>
      <c r="F49" s="186">
        <v>0</v>
      </c>
      <c r="G49" s="165">
        <v>0</v>
      </c>
      <c r="H49" s="165">
        <v>0</v>
      </c>
      <c r="I49" s="165">
        <v>0</v>
      </c>
      <c r="J49" s="165">
        <v>0</v>
      </c>
      <c r="K49" s="165">
        <v>0</v>
      </c>
      <c r="L49" s="186">
        <v>0</v>
      </c>
      <c r="M49" s="167">
        <v>0</v>
      </c>
    </row>
    <row r="50" spans="1:15" s="160" customFormat="1" x14ac:dyDescent="0.2">
      <c r="A50" s="164" t="s">
        <v>4</v>
      </c>
      <c r="B50" s="165">
        <v>1</v>
      </c>
      <c r="C50" s="165">
        <v>1</v>
      </c>
      <c r="D50" s="165">
        <v>0</v>
      </c>
      <c r="E50" s="165">
        <v>0</v>
      </c>
      <c r="F50" s="186">
        <v>0</v>
      </c>
      <c r="G50" s="165">
        <v>1</v>
      </c>
      <c r="H50" s="165">
        <v>0</v>
      </c>
      <c r="I50" s="165">
        <v>0</v>
      </c>
      <c r="J50" s="165">
        <v>0</v>
      </c>
      <c r="K50" s="165">
        <v>0</v>
      </c>
      <c r="L50" s="186">
        <v>0</v>
      </c>
      <c r="M50" s="168">
        <v>0</v>
      </c>
    </row>
    <row r="51" spans="1:15" s="160" customFormat="1" x14ac:dyDescent="0.2">
      <c r="A51" s="164" t="s">
        <v>5</v>
      </c>
      <c r="B51" s="165">
        <v>0</v>
      </c>
      <c r="C51" s="165">
        <v>0</v>
      </c>
      <c r="D51" s="165">
        <v>0</v>
      </c>
      <c r="E51" s="165">
        <v>0</v>
      </c>
      <c r="F51" s="186">
        <v>0</v>
      </c>
      <c r="G51" s="165">
        <v>0</v>
      </c>
      <c r="H51" s="165">
        <v>0</v>
      </c>
      <c r="I51" s="165">
        <v>0</v>
      </c>
      <c r="J51" s="165">
        <v>0</v>
      </c>
      <c r="K51" s="165">
        <v>0</v>
      </c>
      <c r="L51" s="186">
        <v>0</v>
      </c>
      <c r="M51" s="168">
        <v>0</v>
      </c>
    </row>
    <row r="52" spans="1:15" s="160" customFormat="1" x14ac:dyDescent="0.2">
      <c r="A52" s="164" t="s">
        <v>6</v>
      </c>
      <c r="B52" s="165">
        <v>0</v>
      </c>
      <c r="C52" s="165">
        <v>0</v>
      </c>
      <c r="D52" s="165">
        <v>0</v>
      </c>
      <c r="E52" s="165">
        <v>0</v>
      </c>
      <c r="F52" s="186">
        <v>0</v>
      </c>
      <c r="G52" s="165">
        <v>0</v>
      </c>
      <c r="H52" s="165">
        <v>0</v>
      </c>
      <c r="I52" s="165">
        <v>0</v>
      </c>
      <c r="J52" s="165">
        <v>0</v>
      </c>
      <c r="K52" s="165">
        <v>0</v>
      </c>
      <c r="L52" s="186">
        <v>0</v>
      </c>
      <c r="M52" s="168">
        <v>0</v>
      </c>
    </row>
    <row r="53" spans="1:15" s="160" customFormat="1" x14ac:dyDescent="0.2">
      <c r="A53" s="164" t="s">
        <v>7</v>
      </c>
      <c r="B53" s="165">
        <v>0</v>
      </c>
      <c r="C53" s="165">
        <v>0</v>
      </c>
      <c r="D53" s="165">
        <v>0</v>
      </c>
      <c r="E53" s="165">
        <v>0</v>
      </c>
      <c r="F53" s="186">
        <v>0</v>
      </c>
      <c r="G53" s="165">
        <v>0</v>
      </c>
      <c r="H53" s="165">
        <v>0</v>
      </c>
      <c r="I53" s="165">
        <v>0</v>
      </c>
      <c r="J53" s="165">
        <v>0</v>
      </c>
      <c r="K53" s="165">
        <v>0</v>
      </c>
      <c r="L53" s="186">
        <v>0</v>
      </c>
      <c r="M53" s="168">
        <v>0</v>
      </c>
      <c r="O53" s="160" t="s">
        <v>91</v>
      </c>
    </row>
    <row r="54" spans="1:15" s="160" customFormat="1" x14ac:dyDescent="0.2">
      <c r="A54" s="164" t="s">
        <v>8</v>
      </c>
      <c r="B54" s="165">
        <v>0</v>
      </c>
      <c r="C54" s="165">
        <v>0</v>
      </c>
      <c r="D54" s="165">
        <v>0</v>
      </c>
      <c r="E54" s="165">
        <v>0</v>
      </c>
      <c r="F54" s="186">
        <v>0</v>
      </c>
      <c r="G54" s="165">
        <v>0</v>
      </c>
      <c r="H54" s="165">
        <v>0</v>
      </c>
      <c r="I54" s="165">
        <v>0</v>
      </c>
      <c r="J54" s="165">
        <v>0</v>
      </c>
      <c r="K54" s="165">
        <v>0</v>
      </c>
      <c r="L54" s="186">
        <v>0</v>
      </c>
      <c r="M54" s="168">
        <v>0</v>
      </c>
    </row>
    <row r="55" spans="1:15" s="160" customFormat="1" x14ac:dyDescent="0.2">
      <c r="A55" s="164" t="s">
        <v>9</v>
      </c>
      <c r="B55" s="165">
        <v>0</v>
      </c>
      <c r="C55" s="165">
        <v>0</v>
      </c>
      <c r="D55" s="165">
        <v>0</v>
      </c>
      <c r="E55" s="165">
        <v>0</v>
      </c>
      <c r="F55" s="186">
        <v>0</v>
      </c>
      <c r="G55" s="165">
        <v>0</v>
      </c>
      <c r="H55" s="165">
        <v>0</v>
      </c>
      <c r="I55" s="165">
        <v>0</v>
      </c>
      <c r="J55" s="165">
        <v>0</v>
      </c>
      <c r="K55" s="165">
        <v>0</v>
      </c>
      <c r="L55" s="186">
        <v>0</v>
      </c>
      <c r="M55" s="168">
        <v>0</v>
      </c>
    </row>
    <row r="56" spans="1:15" s="160" customFormat="1" x14ac:dyDescent="0.2">
      <c r="A56" s="164" t="s">
        <v>10</v>
      </c>
      <c r="B56" s="165">
        <v>0</v>
      </c>
      <c r="C56" s="165">
        <v>0</v>
      </c>
      <c r="D56" s="165">
        <v>0</v>
      </c>
      <c r="E56" s="165">
        <v>0</v>
      </c>
      <c r="F56" s="186">
        <v>0</v>
      </c>
      <c r="G56" s="165">
        <v>0</v>
      </c>
      <c r="H56" s="165">
        <v>0</v>
      </c>
      <c r="I56" s="165">
        <v>0</v>
      </c>
      <c r="J56" s="165">
        <v>0</v>
      </c>
      <c r="K56" s="165">
        <v>0</v>
      </c>
      <c r="L56" s="186">
        <v>0</v>
      </c>
      <c r="M56" s="168">
        <v>0</v>
      </c>
    </row>
    <row r="57" spans="1:15" s="160" customFormat="1" x14ac:dyDescent="0.2">
      <c r="A57" s="164" t="s">
        <v>11</v>
      </c>
      <c r="B57" s="165">
        <v>0</v>
      </c>
      <c r="C57" s="165">
        <v>0</v>
      </c>
      <c r="D57" s="165">
        <v>0</v>
      </c>
      <c r="E57" s="165">
        <v>0</v>
      </c>
      <c r="F57" s="186">
        <v>0</v>
      </c>
      <c r="G57" s="165">
        <v>0</v>
      </c>
      <c r="H57" s="165">
        <v>0</v>
      </c>
      <c r="I57" s="165">
        <v>0</v>
      </c>
      <c r="J57" s="165">
        <v>0</v>
      </c>
      <c r="K57" s="165">
        <v>0</v>
      </c>
      <c r="L57" s="186">
        <v>0</v>
      </c>
      <c r="M57" s="168">
        <v>0</v>
      </c>
    </row>
    <row r="58" spans="1:15" s="160" customFormat="1" x14ac:dyDescent="0.2">
      <c r="A58" s="164" t="s">
        <v>12</v>
      </c>
      <c r="B58" s="165">
        <v>0</v>
      </c>
      <c r="C58" s="165">
        <v>0</v>
      </c>
      <c r="D58" s="165">
        <v>0</v>
      </c>
      <c r="E58" s="165">
        <v>0</v>
      </c>
      <c r="F58" s="186">
        <v>0</v>
      </c>
      <c r="G58" s="165">
        <v>0</v>
      </c>
      <c r="H58" s="165">
        <v>0</v>
      </c>
      <c r="I58" s="165">
        <v>0</v>
      </c>
      <c r="J58" s="165">
        <v>0</v>
      </c>
      <c r="K58" s="165">
        <v>0</v>
      </c>
      <c r="L58" s="186">
        <v>0</v>
      </c>
      <c r="M58" s="168">
        <v>0</v>
      </c>
    </row>
    <row r="59" spans="1:15" s="160" customFormat="1" x14ac:dyDescent="0.2">
      <c r="A59" s="164" t="s">
        <v>13</v>
      </c>
      <c r="B59" s="165">
        <v>0</v>
      </c>
      <c r="C59" s="165">
        <v>0</v>
      </c>
      <c r="D59" s="165">
        <v>0</v>
      </c>
      <c r="E59" s="165">
        <v>0</v>
      </c>
      <c r="F59" s="186">
        <v>0</v>
      </c>
      <c r="G59" s="165">
        <v>0</v>
      </c>
      <c r="H59" s="165">
        <v>0</v>
      </c>
      <c r="I59" s="165">
        <v>0</v>
      </c>
      <c r="J59" s="165">
        <v>0</v>
      </c>
      <c r="K59" s="165">
        <v>0</v>
      </c>
      <c r="L59" s="186">
        <v>0</v>
      </c>
      <c r="M59" s="168">
        <v>0</v>
      </c>
    </row>
    <row r="60" spans="1:15" s="160" customFormat="1" x14ac:dyDescent="0.2">
      <c r="A60" s="164" t="s">
        <v>14</v>
      </c>
      <c r="B60" s="165">
        <v>0</v>
      </c>
      <c r="C60" s="165">
        <v>0</v>
      </c>
      <c r="D60" s="165">
        <v>0</v>
      </c>
      <c r="E60" s="165">
        <v>0</v>
      </c>
      <c r="F60" s="186">
        <v>0</v>
      </c>
      <c r="G60" s="165">
        <v>0</v>
      </c>
      <c r="H60" s="165">
        <v>0</v>
      </c>
      <c r="I60" s="165">
        <v>0</v>
      </c>
      <c r="J60" s="165">
        <v>0</v>
      </c>
      <c r="K60" s="165">
        <v>0</v>
      </c>
      <c r="L60" s="186">
        <v>0</v>
      </c>
      <c r="M60" s="168">
        <v>0</v>
      </c>
    </row>
    <row r="61" spans="1:15" s="160" customFormat="1" x14ac:dyDescent="0.2">
      <c r="A61" s="164" t="s">
        <v>15</v>
      </c>
      <c r="B61" s="165">
        <v>0</v>
      </c>
      <c r="C61" s="165">
        <v>0</v>
      </c>
      <c r="D61" s="165">
        <v>0</v>
      </c>
      <c r="E61" s="165">
        <v>0</v>
      </c>
      <c r="F61" s="186">
        <v>0</v>
      </c>
      <c r="G61" s="165">
        <v>0</v>
      </c>
      <c r="H61" s="165">
        <v>0</v>
      </c>
      <c r="I61" s="165">
        <v>0</v>
      </c>
      <c r="J61" s="165">
        <v>0</v>
      </c>
      <c r="K61" s="165">
        <v>0</v>
      </c>
      <c r="L61" s="186">
        <v>0</v>
      </c>
      <c r="M61" s="168">
        <v>0</v>
      </c>
    </row>
    <row r="62" spans="1:15" s="160" customFormat="1" x14ac:dyDescent="0.2">
      <c r="A62" s="164" t="s">
        <v>16</v>
      </c>
      <c r="B62" s="165">
        <v>1</v>
      </c>
      <c r="C62" s="165">
        <v>0</v>
      </c>
      <c r="D62" s="165">
        <v>1</v>
      </c>
      <c r="E62" s="165">
        <v>0</v>
      </c>
      <c r="F62" s="186">
        <v>0</v>
      </c>
      <c r="G62" s="165">
        <v>0</v>
      </c>
      <c r="H62" s="165">
        <v>0</v>
      </c>
      <c r="I62" s="165">
        <v>0</v>
      </c>
      <c r="J62" s="165">
        <v>0</v>
      </c>
      <c r="K62" s="165">
        <v>0</v>
      </c>
      <c r="L62" s="186">
        <v>0</v>
      </c>
      <c r="M62" s="168">
        <v>0</v>
      </c>
    </row>
    <row r="63" spans="1:15" s="160" customFormat="1" x14ac:dyDescent="0.2">
      <c r="A63" s="164" t="s">
        <v>17</v>
      </c>
      <c r="B63" s="165">
        <v>0</v>
      </c>
      <c r="C63" s="165">
        <v>0</v>
      </c>
      <c r="D63" s="165">
        <v>0</v>
      </c>
      <c r="E63" s="165">
        <v>0</v>
      </c>
      <c r="F63" s="186">
        <v>0</v>
      </c>
      <c r="G63" s="165">
        <v>0</v>
      </c>
      <c r="H63" s="165">
        <v>0</v>
      </c>
      <c r="I63" s="165">
        <v>0</v>
      </c>
      <c r="J63" s="165">
        <v>0</v>
      </c>
      <c r="K63" s="165">
        <v>0</v>
      </c>
      <c r="L63" s="186">
        <v>0</v>
      </c>
      <c r="M63" s="168">
        <v>0</v>
      </c>
    </row>
    <row r="64" spans="1:15" s="160" customFormat="1" x14ac:dyDescent="0.2">
      <c r="A64" s="164" t="s">
        <v>18</v>
      </c>
      <c r="B64" s="165">
        <v>0</v>
      </c>
      <c r="C64" s="165">
        <v>0</v>
      </c>
      <c r="D64" s="165">
        <v>0</v>
      </c>
      <c r="E64" s="165">
        <v>0</v>
      </c>
      <c r="F64" s="186">
        <v>0</v>
      </c>
      <c r="G64" s="165">
        <v>0</v>
      </c>
      <c r="H64" s="165">
        <v>0</v>
      </c>
      <c r="I64" s="165">
        <v>0</v>
      </c>
      <c r="J64" s="165">
        <v>0</v>
      </c>
      <c r="K64" s="165">
        <v>0</v>
      </c>
      <c r="L64" s="186">
        <v>0</v>
      </c>
      <c r="M64" s="168">
        <v>0</v>
      </c>
    </row>
    <row r="65" spans="1:13" s="160" customFormat="1" x14ac:dyDescent="0.2">
      <c r="A65" s="164" t="s">
        <v>19</v>
      </c>
      <c r="B65" s="165">
        <v>0</v>
      </c>
      <c r="C65" s="165">
        <v>0</v>
      </c>
      <c r="D65" s="165">
        <v>0</v>
      </c>
      <c r="E65" s="165">
        <v>0</v>
      </c>
      <c r="F65" s="186">
        <v>0</v>
      </c>
      <c r="G65" s="165">
        <v>0</v>
      </c>
      <c r="H65" s="165">
        <v>0</v>
      </c>
      <c r="I65" s="165">
        <v>0</v>
      </c>
      <c r="J65" s="165">
        <v>0</v>
      </c>
      <c r="K65" s="165">
        <v>0</v>
      </c>
      <c r="L65" s="186">
        <v>0</v>
      </c>
      <c r="M65" s="168">
        <v>0</v>
      </c>
    </row>
    <row r="66" spans="1:13" s="160" customFormat="1" x14ac:dyDescent="0.2">
      <c r="A66" s="164" t="s">
        <v>20</v>
      </c>
      <c r="B66" s="165">
        <v>0</v>
      </c>
      <c r="C66" s="165">
        <v>0</v>
      </c>
      <c r="D66" s="165">
        <v>0</v>
      </c>
      <c r="E66" s="165">
        <v>0</v>
      </c>
      <c r="F66" s="186">
        <v>0</v>
      </c>
      <c r="G66" s="165">
        <v>0</v>
      </c>
      <c r="H66" s="165">
        <v>0</v>
      </c>
      <c r="I66" s="165">
        <v>0</v>
      </c>
      <c r="J66" s="165">
        <v>0</v>
      </c>
      <c r="K66" s="165">
        <v>0</v>
      </c>
      <c r="L66" s="186">
        <v>0</v>
      </c>
      <c r="M66" s="168">
        <v>0</v>
      </c>
    </row>
    <row r="67" spans="1:13" s="160" customFormat="1" x14ac:dyDescent="0.2">
      <c r="A67" s="164" t="s">
        <v>21</v>
      </c>
      <c r="B67" s="165">
        <v>0</v>
      </c>
      <c r="C67" s="165">
        <v>0</v>
      </c>
      <c r="D67" s="165">
        <v>0</v>
      </c>
      <c r="E67" s="165">
        <v>0</v>
      </c>
      <c r="F67" s="186">
        <v>0</v>
      </c>
      <c r="G67" s="165">
        <v>0</v>
      </c>
      <c r="H67" s="165">
        <v>0</v>
      </c>
      <c r="I67" s="165">
        <v>0</v>
      </c>
      <c r="J67" s="165">
        <v>0</v>
      </c>
      <c r="K67" s="165">
        <v>0</v>
      </c>
      <c r="L67" s="186">
        <v>0</v>
      </c>
      <c r="M67" s="168">
        <v>0</v>
      </c>
    </row>
    <row r="68" spans="1:13" s="160" customFormat="1" x14ac:dyDescent="0.2">
      <c r="A68" s="164" t="s">
        <v>22</v>
      </c>
      <c r="B68" s="165">
        <v>0</v>
      </c>
      <c r="C68" s="165">
        <v>0</v>
      </c>
      <c r="D68" s="165">
        <v>0</v>
      </c>
      <c r="E68" s="165">
        <v>0</v>
      </c>
      <c r="F68" s="186">
        <v>0</v>
      </c>
      <c r="G68" s="165">
        <v>0</v>
      </c>
      <c r="H68" s="165">
        <v>0</v>
      </c>
      <c r="I68" s="165">
        <v>0</v>
      </c>
      <c r="J68" s="165">
        <v>0</v>
      </c>
      <c r="K68" s="165">
        <v>0</v>
      </c>
      <c r="L68" s="186">
        <v>0</v>
      </c>
      <c r="M68" s="168">
        <v>0</v>
      </c>
    </row>
    <row r="69" spans="1:13" s="160" customFormat="1" x14ac:dyDescent="0.2">
      <c r="A69" s="164" t="s">
        <v>23</v>
      </c>
      <c r="B69" s="165">
        <v>0</v>
      </c>
      <c r="C69" s="165">
        <v>0</v>
      </c>
      <c r="D69" s="165">
        <v>0</v>
      </c>
      <c r="E69" s="165">
        <v>0</v>
      </c>
      <c r="F69" s="186">
        <v>0</v>
      </c>
      <c r="G69" s="165">
        <v>0</v>
      </c>
      <c r="H69" s="165">
        <v>0</v>
      </c>
      <c r="I69" s="165">
        <v>0</v>
      </c>
      <c r="J69" s="165">
        <v>0</v>
      </c>
      <c r="K69" s="165">
        <v>0</v>
      </c>
      <c r="L69" s="186">
        <v>0</v>
      </c>
      <c r="M69" s="168">
        <v>0</v>
      </c>
    </row>
    <row r="70" spans="1:13" s="160" customFormat="1" x14ac:dyDescent="0.2">
      <c r="A70" s="164" t="s">
        <v>24</v>
      </c>
      <c r="B70" s="165">
        <v>0</v>
      </c>
      <c r="C70" s="165">
        <v>0</v>
      </c>
      <c r="D70" s="165">
        <v>0</v>
      </c>
      <c r="E70" s="165">
        <v>0</v>
      </c>
      <c r="F70" s="186">
        <v>0</v>
      </c>
      <c r="G70" s="165">
        <v>0</v>
      </c>
      <c r="H70" s="165">
        <v>0</v>
      </c>
      <c r="I70" s="165">
        <v>0</v>
      </c>
      <c r="J70" s="165">
        <v>0</v>
      </c>
      <c r="K70" s="165">
        <v>0</v>
      </c>
      <c r="L70" s="186">
        <v>0</v>
      </c>
      <c r="M70" s="168">
        <v>0</v>
      </c>
    </row>
    <row r="71" spans="1:13" s="160" customFormat="1" x14ac:dyDescent="0.2">
      <c r="A71" s="164" t="s">
        <v>25</v>
      </c>
      <c r="B71" s="165">
        <v>0</v>
      </c>
      <c r="C71" s="165">
        <v>0</v>
      </c>
      <c r="D71" s="165">
        <v>0</v>
      </c>
      <c r="E71" s="165">
        <v>0</v>
      </c>
      <c r="F71" s="186">
        <v>0</v>
      </c>
      <c r="G71" s="165">
        <v>0</v>
      </c>
      <c r="H71" s="165">
        <v>0</v>
      </c>
      <c r="I71" s="165">
        <v>0</v>
      </c>
      <c r="J71" s="165">
        <v>0</v>
      </c>
      <c r="K71" s="165">
        <v>0</v>
      </c>
      <c r="L71" s="186">
        <v>0</v>
      </c>
      <c r="M71" s="168">
        <v>0</v>
      </c>
    </row>
    <row r="72" spans="1:13" s="160" customFormat="1" x14ac:dyDescent="0.2">
      <c r="A72" s="164" t="s">
        <v>38</v>
      </c>
      <c r="B72" s="165">
        <v>0</v>
      </c>
      <c r="C72" s="165">
        <v>0</v>
      </c>
      <c r="D72" s="165">
        <v>0</v>
      </c>
      <c r="E72" s="165">
        <v>0</v>
      </c>
      <c r="F72" s="186">
        <v>0</v>
      </c>
      <c r="G72" s="165">
        <v>0</v>
      </c>
      <c r="H72" s="165">
        <v>0</v>
      </c>
      <c r="I72" s="165">
        <v>0</v>
      </c>
      <c r="J72" s="165">
        <v>0</v>
      </c>
      <c r="K72" s="165">
        <v>0</v>
      </c>
      <c r="L72" s="186">
        <v>0</v>
      </c>
      <c r="M72" s="168">
        <v>0</v>
      </c>
    </row>
    <row r="73" spans="1:13" s="160" customFormat="1" x14ac:dyDescent="0.2">
      <c r="A73" s="164" t="s">
        <v>26</v>
      </c>
      <c r="B73" s="165">
        <v>0</v>
      </c>
      <c r="C73" s="165">
        <v>0</v>
      </c>
      <c r="D73" s="165">
        <v>0</v>
      </c>
      <c r="E73" s="165">
        <v>0</v>
      </c>
      <c r="F73" s="186">
        <v>0</v>
      </c>
      <c r="G73" s="165">
        <v>0</v>
      </c>
      <c r="H73" s="165">
        <v>2</v>
      </c>
      <c r="I73" s="165">
        <v>2</v>
      </c>
      <c r="J73" s="165">
        <v>0</v>
      </c>
      <c r="K73" s="165">
        <v>2</v>
      </c>
      <c r="L73" s="186">
        <v>89.48</v>
      </c>
      <c r="M73" s="168">
        <v>0</v>
      </c>
    </row>
    <row r="74" spans="1:13" s="160" customFormat="1" x14ac:dyDescent="0.2">
      <c r="A74" s="164" t="s">
        <v>27</v>
      </c>
      <c r="B74" s="165">
        <v>0</v>
      </c>
      <c r="C74" s="165">
        <v>0</v>
      </c>
      <c r="D74" s="165">
        <v>0</v>
      </c>
      <c r="E74" s="165">
        <v>0</v>
      </c>
      <c r="F74" s="186">
        <v>0</v>
      </c>
      <c r="G74" s="165">
        <v>0</v>
      </c>
      <c r="H74" s="165">
        <v>0</v>
      </c>
      <c r="I74" s="165">
        <v>0</v>
      </c>
      <c r="J74" s="165">
        <v>0</v>
      </c>
      <c r="K74" s="165">
        <v>0</v>
      </c>
      <c r="L74" s="186">
        <v>0</v>
      </c>
      <c r="M74" s="168">
        <v>0</v>
      </c>
    </row>
    <row r="75" spans="1:13" s="160" customFormat="1" x14ac:dyDescent="0.2">
      <c r="A75" s="164" t="s">
        <v>28</v>
      </c>
      <c r="B75" s="165">
        <v>0</v>
      </c>
      <c r="C75" s="165">
        <v>0</v>
      </c>
      <c r="D75" s="165">
        <v>0</v>
      </c>
      <c r="E75" s="165">
        <v>0</v>
      </c>
      <c r="F75" s="186">
        <v>0</v>
      </c>
      <c r="G75" s="165">
        <v>0</v>
      </c>
      <c r="H75" s="165">
        <v>0</v>
      </c>
      <c r="I75" s="165">
        <v>0</v>
      </c>
      <c r="J75" s="165">
        <v>0</v>
      </c>
      <c r="K75" s="165">
        <v>0</v>
      </c>
      <c r="L75" s="186">
        <v>0</v>
      </c>
      <c r="M75" s="168">
        <v>0</v>
      </c>
    </row>
    <row r="76" spans="1:13" s="160" customFormat="1" x14ac:dyDescent="0.2">
      <c r="A76" s="164" t="s">
        <v>29</v>
      </c>
      <c r="B76" s="165">
        <v>0</v>
      </c>
      <c r="C76" s="165">
        <v>0</v>
      </c>
      <c r="D76" s="165">
        <v>0</v>
      </c>
      <c r="E76" s="165">
        <v>0</v>
      </c>
      <c r="F76" s="186">
        <v>0</v>
      </c>
      <c r="G76" s="165">
        <v>0</v>
      </c>
      <c r="H76" s="165">
        <v>0</v>
      </c>
      <c r="I76" s="165">
        <v>0</v>
      </c>
      <c r="J76" s="165">
        <v>0</v>
      </c>
      <c r="K76" s="165">
        <v>0</v>
      </c>
      <c r="L76" s="186">
        <v>0</v>
      </c>
      <c r="M76" s="168">
        <v>0</v>
      </c>
    </row>
    <row r="77" spans="1:13" s="160" customFormat="1" x14ac:dyDescent="0.2">
      <c r="A77" s="164" t="s">
        <v>30</v>
      </c>
      <c r="B77" s="165">
        <v>0</v>
      </c>
      <c r="C77" s="165">
        <v>0</v>
      </c>
      <c r="D77" s="165">
        <v>0</v>
      </c>
      <c r="E77" s="165">
        <v>0</v>
      </c>
      <c r="F77" s="186">
        <v>0</v>
      </c>
      <c r="G77" s="165">
        <v>0</v>
      </c>
      <c r="H77" s="165">
        <v>0</v>
      </c>
      <c r="I77" s="165">
        <v>0</v>
      </c>
      <c r="J77" s="165">
        <v>0</v>
      </c>
      <c r="K77" s="165">
        <v>0</v>
      </c>
      <c r="L77" s="186">
        <v>0</v>
      </c>
      <c r="M77" s="168">
        <v>0</v>
      </c>
    </row>
    <row r="78" spans="1:13" s="160" customFormat="1" x14ac:dyDescent="0.2">
      <c r="A78" s="164" t="s">
        <v>31</v>
      </c>
      <c r="B78" s="165">
        <v>0</v>
      </c>
      <c r="C78" s="165">
        <v>0</v>
      </c>
      <c r="D78" s="165">
        <v>0</v>
      </c>
      <c r="E78" s="165">
        <v>0</v>
      </c>
      <c r="F78" s="186">
        <v>0</v>
      </c>
      <c r="G78" s="165">
        <v>0</v>
      </c>
      <c r="H78" s="165">
        <v>0</v>
      </c>
      <c r="I78" s="165">
        <v>0</v>
      </c>
      <c r="J78" s="165">
        <v>0</v>
      </c>
      <c r="K78" s="165">
        <v>0</v>
      </c>
      <c r="L78" s="186">
        <v>0</v>
      </c>
      <c r="M78" s="168">
        <v>0</v>
      </c>
    </row>
    <row r="79" spans="1:13" s="160" customFormat="1" x14ac:dyDescent="0.2">
      <c r="A79" s="164" t="s">
        <v>32</v>
      </c>
      <c r="B79" s="165">
        <v>0</v>
      </c>
      <c r="C79" s="165">
        <v>0</v>
      </c>
      <c r="D79" s="165">
        <v>0</v>
      </c>
      <c r="E79" s="165">
        <v>0</v>
      </c>
      <c r="F79" s="186">
        <v>0</v>
      </c>
      <c r="G79" s="165">
        <v>0</v>
      </c>
      <c r="H79" s="165">
        <v>0</v>
      </c>
      <c r="I79" s="165">
        <v>0</v>
      </c>
      <c r="J79" s="165">
        <v>0</v>
      </c>
      <c r="K79" s="165">
        <v>0</v>
      </c>
      <c r="L79" s="186">
        <v>0</v>
      </c>
      <c r="M79" s="168">
        <v>0</v>
      </c>
    </row>
    <row r="80" spans="1:13" s="160" customFormat="1" x14ac:dyDescent="0.2">
      <c r="A80" s="164" t="s">
        <v>33</v>
      </c>
      <c r="B80" s="165">
        <v>0</v>
      </c>
      <c r="C80" s="165">
        <v>0</v>
      </c>
      <c r="D80" s="165">
        <v>0</v>
      </c>
      <c r="E80" s="165">
        <v>0</v>
      </c>
      <c r="F80" s="186">
        <v>0</v>
      </c>
      <c r="G80" s="165">
        <v>0</v>
      </c>
      <c r="H80" s="165">
        <v>0</v>
      </c>
      <c r="I80" s="165">
        <v>0</v>
      </c>
      <c r="J80" s="165">
        <v>0</v>
      </c>
      <c r="K80" s="165">
        <v>0</v>
      </c>
      <c r="L80" s="186">
        <v>0</v>
      </c>
      <c r="M80" s="168">
        <v>0</v>
      </c>
    </row>
    <row r="81" spans="1:19" s="160" customFormat="1" x14ac:dyDescent="0.2">
      <c r="A81" s="164" t="s">
        <v>34</v>
      </c>
      <c r="B81" s="165">
        <v>0</v>
      </c>
      <c r="C81" s="165">
        <v>0</v>
      </c>
      <c r="D81" s="165">
        <v>0</v>
      </c>
      <c r="E81" s="165">
        <v>0</v>
      </c>
      <c r="F81" s="186">
        <v>0</v>
      </c>
      <c r="G81" s="165">
        <v>0</v>
      </c>
      <c r="H81" s="165">
        <v>0</v>
      </c>
      <c r="I81" s="165">
        <v>0</v>
      </c>
      <c r="J81" s="165">
        <v>0</v>
      </c>
      <c r="K81" s="165">
        <v>0</v>
      </c>
      <c r="L81" s="186">
        <v>0</v>
      </c>
      <c r="M81" s="168">
        <v>0</v>
      </c>
    </row>
    <row r="82" spans="1:19" s="160" customFormat="1" x14ac:dyDescent="0.2">
      <c r="A82" s="164" t="s">
        <v>35</v>
      </c>
      <c r="B82" s="165">
        <v>0</v>
      </c>
      <c r="C82" s="165">
        <v>0</v>
      </c>
      <c r="D82" s="165">
        <v>0</v>
      </c>
      <c r="E82" s="165">
        <v>0</v>
      </c>
      <c r="F82" s="186">
        <v>0</v>
      </c>
      <c r="G82" s="165">
        <v>0</v>
      </c>
      <c r="H82" s="165">
        <v>0</v>
      </c>
      <c r="I82" s="165">
        <v>0</v>
      </c>
      <c r="J82" s="165">
        <v>0</v>
      </c>
      <c r="K82" s="165">
        <v>0</v>
      </c>
      <c r="L82" s="186">
        <v>0</v>
      </c>
      <c r="M82" s="168">
        <v>0</v>
      </c>
    </row>
    <row r="83" spans="1:19" s="160" customFormat="1" x14ac:dyDescent="0.2">
      <c r="A83" s="172" t="s">
        <v>36</v>
      </c>
      <c r="B83" s="173">
        <v>0</v>
      </c>
      <c r="C83" s="173">
        <v>0</v>
      </c>
      <c r="D83" s="173">
        <v>0</v>
      </c>
      <c r="E83" s="173">
        <v>0</v>
      </c>
      <c r="F83" s="187">
        <v>0</v>
      </c>
      <c r="G83" s="173">
        <v>0</v>
      </c>
      <c r="H83" s="173">
        <v>0</v>
      </c>
      <c r="I83" s="173">
        <v>0</v>
      </c>
      <c r="J83" s="173">
        <v>0</v>
      </c>
      <c r="K83" s="173">
        <v>0</v>
      </c>
      <c r="L83" s="187">
        <v>0</v>
      </c>
      <c r="M83" s="174">
        <v>0</v>
      </c>
    </row>
    <row r="84" spans="1:19" s="192" customFormat="1" x14ac:dyDescent="0.2">
      <c r="A84" s="188" t="s">
        <v>42</v>
      </c>
      <c r="B84" s="189">
        <f>SUM(B49:B83)</f>
        <v>2</v>
      </c>
      <c r="C84" s="189">
        <f>SUM(C49:C83)</f>
        <v>1</v>
      </c>
      <c r="D84" s="189">
        <f>SUM(D49:D83)</f>
        <v>1</v>
      </c>
      <c r="E84" s="189">
        <f>SUM(E49:E83)</f>
        <v>0</v>
      </c>
      <c r="F84" s="190">
        <f>SUM(F49:F83)</f>
        <v>0</v>
      </c>
      <c r="G84" s="189">
        <f>SUM(G49:G83)</f>
        <v>1</v>
      </c>
      <c r="H84" s="189">
        <f>SUM(H49:H83)</f>
        <v>2</v>
      </c>
      <c r="I84" s="189">
        <f>SUM(I49:I83)</f>
        <v>2</v>
      </c>
      <c r="J84" s="189">
        <f>SUM(J49:J83)</f>
        <v>0</v>
      </c>
      <c r="K84" s="189">
        <f>SUM(K49:K83)</f>
        <v>2</v>
      </c>
      <c r="L84" s="190">
        <f>SUM(L49:L83)</f>
        <v>89.48</v>
      </c>
      <c r="M84" s="191">
        <f>SUM(M49:M83)</f>
        <v>0</v>
      </c>
    </row>
    <row r="85" spans="1:19" s="160" customFormat="1" x14ac:dyDescent="0.2">
      <c r="I85" s="193"/>
    </row>
    <row r="86" spans="1:19" s="160" customFormat="1" x14ac:dyDescent="0.2"/>
    <row r="87" spans="1:19" x14ac:dyDescent="0.2">
      <c r="A87" s="192"/>
      <c r="L87" s="194"/>
      <c r="M87" s="194"/>
      <c r="N87" s="194"/>
      <c r="O87" s="194"/>
      <c r="P87" s="194"/>
      <c r="Q87" s="194"/>
      <c r="R87" s="194"/>
      <c r="S87" s="194"/>
    </row>
    <row r="88" spans="1:19" ht="42" x14ac:dyDescent="0.2">
      <c r="A88" s="183" t="s">
        <v>48</v>
      </c>
      <c r="B88" s="195" t="s">
        <v>59</v>
      </c>
      <c r="C88" s="196" t="s">
        <v>64</v>
      </c>
      <c r="D88" s="196" t="s">
        <v>70</v>
      </c>
      <c r="E88" s="196" t="s">
        <v>71</v>
      </c>
      <c r="F88" s="196" t="s">
        <v>61</v>
      </c>
      <c r="G88" s="196" t="s">
        <v>66</v>
      </c>
      <c r="H88" s="196" t="s">
        <v>62</v>
      </c>
      <c r="I88" s="196" t="s">
        <v>67</v>
      </c>
      <c r="J88" s="196" t="s">
        <v>63</v>
      </c>
      <c r="K88" s="197" t="s">
        <v>68</v>
      </c>
      <c r="L88" s="184" t="s">
        <v>79</v>
      </c>
      <c r="M88" s="184" t="s">
        <v>80</v>
      </c>
      <c r="N88" s="194"/>
      <c r="O88" s="194"/>
      <c r="P88" s="194"/>
      <c r="Q88" s="194"/>
      <c r="R88" s="194"/>
      <c r="S88" s="194"/>
    </row>
    <row r="89" spans="1:19" s="160" customFormat="1" x14ac:dyDescent="0.2">
      <c r="A89" s="198" t="s">
        <v>3</v>
      </c>
      <c r="B89" s="165">
        <v>1</v>
      </c>
      <c r="C89" s="165">
        <v>0</v>
      </c>
      <c r="D89" s="165">
        <v>0</v>
      </c>
      <c r="E89" s="165">
        <v>0</v>
      </c>
      <c r="F89" s="165">
        <v>0</v>
      </c>
      <c r="G89" s="165">
        <v>0</v>
      </c>
      <c r="H89" s="165">
        <v>0</v>
      </c>
      <c r="I89" s="165">
        <v>0</v>
      </c>
      <c r="J89" s="165">
        <v>0</v>
      </c>
      <c r="K89" s="165">
        <v>0</v>
      </c>
      <c r="L89" s="165">
        <v>0</v>
      </c>
      <c r="M89" s="167">
        <v>0</v>
      </c>
    </row>
    <row r="90" spans="1:19" s="160" customFormat="1" x14ac:dyDescent="0.2">
      <c r="A90" s="164" t="s">
        <v>4</v>
      </c>
      <c r="B90" s="165">
        <v>4</v>
      </c>
      <c r="C90" s="165">
        <v>0</v>
      </c>
      <c r="D90" s="165">
        <v>1</v>
      </c>
      <c r="E90" s="165">
        <v>0</v>
      </c>
      <c r="F90" s="165">
        <v>3</v>
      </c>
      <c r="G90" s="165">
        <v>0</v>
      </c>
      <c r="H90" s="165">
        <v>0</v>
      </c>
      <c r="I90" s="165">
        <v>0</v>
      </c>
      <c r="J90" s="165">
        <v>1</v>
      </c>
      <c r="K90" s="165">
        <v>0</v>
      </c>
      <c r="L90" s="165">
        <v>0</v>
      </c>
      <c r="M90" s="168">
        <v>0</v>
      </c>
    </row>
    <row r="91" spans="1:19" s="160" customFormat="1" x14ac:dyDescent="0.2">
      <c r="A91" s="164" t="s">
        <v>5</v>
      </c>
      <c r="B91" s="165">
        <v>0</v>
      </c>
      <c r="C91" s="165">
        <v>0</v>
      </c>
      <c r="D91" s="165">
        <v>0</v>
      </c>
      <c r="E91" s="165">
        <v>0</v>
      </c>
      <c r="F91" s="165">
        <v>0</v>
      </c>
      <c r="G91" s="165">
        <v>0</v>
      </c>
      <c r="H91" s="165">
        <v>0</v>
      </c>
      <c r="I91" s="165">
        <v>0</v>
      </c>
      <c r="J91" s="165">
        <v>0</v>
      </c>
      <c r="K91" s="165">
        <v>0</v>
      </c>
      <c r="L91" s="165">
        <v>0</v>
      </c>
      <c r="M91" s="168">
        <v>0</v>
      </c>
    </row>
    <row r="92" spans="1:19" s="160" customFormat="1" x14ac:dyDescent="0.2">
      <c r="A92" s="199" t="s">
        <v>6</v>
      </c>
      <c r="B92" s="165">
        <v>2</v>
      </c>
      <c r="C92" s="165">
        <v>1</v>
      </c>
      <c r="D92" s="165">
        <v>2</v>
      </c>
      <c r="E92" s="165">
        <v>0</v>
      </c>
      <c r="F92" s="165">
        <v>0</v>
      </c>
      <c r="G92" s="165">
        <v>1</v>
      </c>
      <c r="H92" s="165">
        <v>2</v>
      </c>
      <c r="I92" s="165">
        <v>0</v>
      </c>
      <c r="J92" s="165">
        <v>1</v>
      </c>
      <c r="K92" s="165">
        <v>0</v>
      </c>
      <c r="L92" s="165">
        <v>0</v>
      </c>
      <c r="M92" s="168">
        <v>0</v>
      </c>
    </row>
    <row r="93" spans="1:19" s="160" customFormat="1" x14ac:dyDescent="0.2">
      <c r="A93" s="199" t="s">
        <v>7</v>
      </c>
      <c r="B93" s="165">
        <v>2</v>
      </c>
      <c r="C93" s="165">
        <v>0</v>
      </c>
      <c r="D93" s="165">
        <v>2</v>
      </c>
      <c r="E93" s="165">
        <v>0</v>
      </c>
      <c r="F93" s="165">
        <v>0</v>
      </c>
      <c r="G93" s="165">
        <v>0</v>
      </c>
      <c r="H93" s="165">
        <v>2</v>
      </c>
      <c r="I93" s="165">
        <v>0</v>
      </c>
      <c r="J93" s="165">
        <v>1</v>
      </c>
      <c r="K93" s="165">
        <v>0</v>
      </c>
      <c r="L93" s="165">
        <v>0</v>
      </c>
      <c r="M93" s="168">
        <v>0</v>
      </c>
    </row>
    <row r="94" spans="1:19" s="160" customFormat="1" x14ac:dyDescent="0.2">
      <c r="A94" s="199" t="s">
        <v>8</v>
      </c>
      <c r="B94" s="165">
        <v>7</v>
      </c>
      <c r="C94" s="165">
        <v>0</v>
      </c>
      <c r="D94" s="165">
        <v>5</v>
      </c>
      <c r="E94" s="165">
        <v>0</v>
      </c>
      <c r="F94" s="165">
        <v>2</v>
      </c>
      <c r="G94" s="165">
        <v>0</v>
      </c>
      <c r="H94" s="165">
        <v>2</v>
      </c>
      <c r="I94" s="165">
        <v>0</v>
      </c>
      <c r="J94" s="165">
        <v>1</v>
      </c>
      <c r="K94" s="165">
        <v>0</v>
      </c>
      <c r="L94" s="165">
        <v>0</v>
      </c>
      <c r="M94" s="168">
        <v>0</v>
      </c>
    </row>
    <row r="95" spans="1:19" s="160" customFormat="1" x14ac:dyDescent="0.2">
      <c r="A95" s="199" t="s">
        <v>9</v>
      </c>
      <c r="B95" s="165">
        <v>0</v>
      </c>
      <c r="C95" s="165">
        <v>0</v>
      </c>
      <c r="D95" s="165">
        <v>0</v>
      </c>
      <c r="E95" s="165">
        <v>0</v>
      </c>
      <c r="F95" s="165">
        <v>0</v>
      </c>
      <c r="G95" s="165">
        <v>0</v>
      </c>
      <c r="H95" s="165">
        <v>0</v>
      </c>
      <c r="I95" s="165">
        <v>0</v>
      </c>
      <c r="J95" s="165">
        <v>0</v>
      </c>
      <c r="K95" s="165">
        <v>0</v>
      </c>
      <c r="L95" s="165">
        <v>0</v>
      </c>
      <c r="M95" s="168">
        <v>0</v>
      </c>
    </row>
    <row r="96" spans="1:19" s="160" customFormat="1" x14ac:dyDescent="0.2">
      <c r="A96" s="199" t="s">
        <v>10</v>
      </c>
      <c r="B96" s="165">
        <v>4</v>
      </c>
      <c r="C96" s="165">
        <v>0</v>
      </c>
      <c r="D96" s="165">
        <v>3</v>
      </c>
      <c r="E96" s="165">
        <v>0</v>
      </c>
      <c r="F96" s="165">
        <v>1</v>
      </c>
      <c r="G96" s="165">
        <v>0</v>
      </c>
      <c r="H96" s="165">
        <v>2</v>
      </c>
      <c r="I96" s="165">
        <v>0</v>
      </c>
      <c r="J96" s="165">
        <v>1</v>
      </c>
      <c r="K96" s="165">
        <v>0</v>
      </c>
      <c r="L96" s="165">
        <v>0</v>
      </c>
      <c r="M96" s="168">
        <v>0</v>
      </c>
    </row>
    <row r="97" spans="1:18" s="160" customFormat="1" x14ac:dyDescent="0.2">
      <c r="A97" s="199" t="s">
        <v>11</v>
      </c>
      <c r="B97" s="165">
        <v>4</v>
      </c>
      <c r="C97" s="165">
        <v>1</v>
      </c>
      <c r="D97" s="165">
        <v>1</v>
      </c>
      <c r="E97" s="165">
        <v>1</v>
      </c>
      <c r="F97" s="165">
        <v>3</v>
      </c>
      <c r="G97" s="165">
        <v>0</v>
      </c>
      <c r="H97" s="165">
        <v>0</v>
      </c>
      <c r="I97" s="165">
        <v>2</v>
      </c>
      <c r="J97" s="165">
        <v>1</v>
      </c>
      <c r="K97" s="165">
        <v>0</v>
      </c>
      <c r="L97" s="165">
        <v>0</v>
      </c>
      <c r="M97" s="168">
        <v>0</v>
      </c>
    </row>
    <row r="98" spans="1:18" s="160" customFormat="1" x14ac:dyDescent="0.2">
      <c r="A98" s="199" t="s">
        <v>12</v>
      </c>
      <c r="B98" s="165">
        <v>3</v>
      </c>
      <c r="C98" s="165">
        <v>0</v>
      </c>
      <c r="D98" s="165">
        <v>0</v>
      </c>
      <c r="E98" s="165">
        <v>0</v>
      </c>
      <c r="F98" s="165">
        <v>3</v>
      </c>
      <c r="G98" s="165">
        <v>0</v>
      </c>
      <c r="H98" s="165">
        <v>0</v>
      </c>
      <c r="I98" s="165">
        <v>0</v>
      </c>
      <c r="J98" s="165">
        <v>0</v>
      </c>
      <c r="K98" s="165">
        <v>0</v>
      </c>
      <c r="L98" s="165">
        <v>0</v>
      </c>
      <c r="M98" s="168">
        <v>0</v>
      </c>
    </row>
    <row r="99" spans="1:18" s="160" customFormat="1" x14ac:dyDescent="0.2">
      <c r="A99" s="199" t="s">
        <v>13</v>
      </c>
      <c r="B99" s="165">
        <v>0</v>
      </c>
      <c r="C99" s="165">
        <v>0</v>
      </c>
      <c r="D99" s="165">
        <v>0</v>
      </c>
      <c r="E99" s="165">
        <v>0</v>
      </c>
      <c r="F99" s="165">
        <v>0</v>
      </c>
      <c r="G99" s="165">
        <v>0</v>
      </c>
      <c r="H99" s="165">
        <v>0</v>
      </c>
      <c r="I99" s="165">
        <v>0</v>
      </c>
      <c r="J99" s="165">
        <v>0</v>
      </c>
      <c r="K99" s="165">
        <v>0</v>
      </c>
      <c r="L99" s="165">
        <v>0</v>
      </c>
      <c r="M99" s="168">
        <v>0</v>
      </c>
    </row>
    <row r="100" spans="1:18" s="160" customFormat="1" x14ac:dyDescent="0.2">
      <c r="A100" s="199" t="s">
        <v>14</v>
      </c>
      <c r="B100" s="165">
        <v>0</v>
      </c>
      <c r="C100" s="165">
        <v>1</v>
      </c>
      <c r="D100" s="165">
        <v>0</v>
      </c>
      <c r="E100" s="165">
        <v>0</v>
      </c>
      <c r="F100" s="165">
        <v>0</v>
      </c>
      <c r="G100" s="165">
        <v>1</v>
      </c>
      <c r="H100" s="165">
        <v>0</v>
      </c>
      <c r="I100" s="165">
        <v>0</v>
      </c>
      <c r="J100" s="165">
        <v>0</v>
      </c>
      <c r="K100" s="165">
        <v>0</v>
      </c>
      <c r="L100" s="165">
        <v>0</v>
      </c>
      <c r="M100" s="168">
        <v>0</v>
      </c>
      <c r="R100" s="170"/>
    </row>
    <row r="101" spans="1:18" s="160" customFormat="1" x14ac:dyDescent="0.2">
      <c r="A101" s="199" t="s">
        <v>15</v>
      </c>
      <c r="B101" s="165">
        <v>3</v>
      </c>
      <c r="C101" s="165">
        <v>1</v>
      </c>
      <c r="D101" s="165">
        <v>0</v>
      </c>
      <c r="E101" s="165">
        <v>1</v>
      </c>
      <c r="F101" s="165">
        <v>3</v>
      </c>
      <c r="G101" s="165">
        <v>0</v>
      </c>
      <c r="H101" s="165">
        <v>0</v>
      </c>
      <c r="I101" s="165">
        <v>2</v>
      </c>
      <c r="J101" s="165">
        <v>0</v>
      </c>
      <c r="K101" s="165">
        <v>0</v>
      </c>
      <c r="L101" s="165">
        <v>0</v>
      </c>
      <c r="M101" s="168">
        <v>0</v>
      </c>
      <c r="R101" s="170"/>
    </row>
    <row r="102" spans="1:18" s="160" customFormat="1" x14ac:dyDescent="0.2">
      <c r="A102" s="199" t="s">
        <v>16</v>
      </c>
      <c r="B102" s="165">
        <v>1</v>
      </c>
      <c r="C102" s="165">
        <v>0</v>
      </c>
      <c r="D102" s="165">
        <v>0</v>
      </c>
      <c r="E102" s="165">
        <v>0</v>
      </c>
      <c r="F102" s="165">
        <v>1</v>
      </c>
      <c r="G102" s="165">
        <v>0</v>
      </c>
      <c r="H102" s="165">
        <v>0</v>
      </c>
      <c r="I102" s="165">
        <v>0</v>
      </c>
      <c r="J102" s="165">
        <v>0</v>
      </c>
      <c r="K102" s="165">
        <v>0</v>
      </c>
      <c r="L102" s="165">
        <v>0</v>
      </c>
      <c r="M102" s="168">
        <v>0</v>
      </c>
    </row>
    <row r="103" spans="1:18" s="160" customFormat="1" x14ac:dyDescent="0.2">
      <c r="A103" s="199" t="s">
        <v>17</v>
      </c>
      <c r="B103" s="165">
        <v>0</v>
      </c>
      <c r="C103" s="165">
        <v>0</v>
      </c>
      <c r="D103" s="165">
        <v>0</v>
      </c>
      <c r="E103" s="165">
        <v>0</v>
      </c>
      <c r="F103" s="165">
        <v>0</v>
      </c>
      <c r="G103" s="165">
        <v>0</v>
      </c>
      <c r="H103" s="165">
        <v>0</v>
      </c>
      <c r="I103" s="165">
        <v>0</v>
      </c>
      <c r="J103" s="165">
        <v>0</v>
      </c>
      <c r="K103" s="165">
        <v>0</v>
      </c>
      <c r="L103" s="165">
        <v>0</v>
      </c>
      <c r="M103" s="168">
        <v>0</v>
      </c>
    </row>
    <row r="104" spans="1:18" s="160" customFormat="1" x14ac:dyDescent="0.2">
      <c r="A104" s="199" t="s">
        <v>18</v>
      </c>
      <c r="B104" s="165">
        <v>0</v>
      </c>
      <c r="C104" s="165">
        <v>0</v>
      </c>
      <c r="D104" s="165">
        <v>0</v>
      </c>
      <c r="E104" s="165">
        <v>0</v>
      </c>
      <c r="F104" s="165">
        <v>0</v>
      </c>
      <c r="G104" s="165">
        <v>0</v>
      </c>
      <c r="H104" s="165">
        <v>0</v>
      </c>
      <c r="I104" s="165">
        <v>0</v>
      </c>
      <c r="J104" s="165">
        <v>0</v>
      </c>
      <c r="K104" s="165">
        <v>0</v>
      </c>
      <c r="L104" s="165">
        <v>0</v>
      </c>
      <c r="M104" s="168">
        <v>0</v>
      </c>
      <c r="R104" s="170"/>
    </row>
    <row r="105" spans="1:18" s="160" customFormat="1" x14ac:dyDescent="0.2">
      <c r="A105" s="199" t="s">
        <v>19</v>
      </c>
      <c r="B105" s="165">
        <v>0</v>
      </c>
      <c r="C105" s="165">
        <v>1</v>
      </c>
      <c r="D105" s="165">
        <v>0</v>
      </c>
      <c r="E105" s="165">
        <v>0</v>
      </c>
      <c r="F105" s="165">
        <v>0</v>
      </c>
      <c r="G105" s="165">
        <v>1</v>
      </c>
      <c r="H105" s="165">
        <v>0</v>
      </c>
      <c r="I105" s="165">
        <v>0</v>
      </c>
      <c r="J105" s="165">
        <v>0</v>
      </c>
      <c r="K105" s="165">
        <v>0</v>
      </c>
      <c r="L105" s="165">
        <v>0</v>
      </c>
      <c r="M105" s="168">
        <v>0</v>
      </c>
    </row>
    <row r="106" spans="1:18" s="160" customFormat="1" x14ac:dyDescent="0.2">
      <c r="A106" s="199" t="s">
        <v>20</v>
      </c>
      <c r="B106" s="165">
        <v>3</v>
      </c>
      <c r="C106" s="165">
        <v>0</v>
      </c>
      <c r="D106" s="165">
        <v>0</v>
      </c>
      <c r="E106" s="165">
        <v>0</v>
      </c>
      <c r="F106" s="165">
        <v>3</v>
      </c>
      <c r="G106" s="165">
        <v>0</v>
      </c>
      <c r="H106" s="165">
        <v>0</v>
      </c>
      <c r="I106" s="165">
        <v>0</v>
      </c>
      <c r="J106" s="165">
        <v>0</v>
      </c>
      <c r="K106" s="165">
        <v>0</v>
      </c>
      <c r="L106" s="165">
        <v>0</v>
      </c>
      <c r="M106" s="168">
        <v>0</v>
      </c>
    </row>
    <row r="107" spans="1:18" s="160" customFormat="1" x14ac:dyDescent="0.2">
      <c r="A107" s="199" t="s">
        <v>21</v>
      </c>
      <c r="B107" s="165">
        <v>0</v>
      </c>
      <c r="C107" s="165">
        <v>0</v>
      </c>
      <c r="D107" s="165">
        <v>0</v>
      </c>
      <c r="E107" s="165">
        <v>0</v>
      </c>
      <c r="F107" s="165">
        <v>0</v>
      </c>
      <c r="G107" s="165">
        <v>0</v>
      </c>
      <c r="H107" s="165">
        <v>0</v>
      </c>
      <c r="I107" s="165">
        <v>0</v>
      </c>
      <c r="J107" s="165">
        <v>0</v>
      </c>
      <c r="K107" s="165">
        <v>0</v>
      </c>
      <c r="L107" s="165">
        <v>0</v>
      </c>
      <c r="M107" s="168">
        <v>0</v>
      </c>
    </row>
    <row r="108" spans="1:18" s="160" customFormat="1" x14ac:dyDescent="0.2">
      <c r="A108" s="199" t="s">
        <v>53</v>
      </c>
      <c r="B108" s="165">
        <v>0</v>
      </c>
      <c r="C108" s="165">
        <v>0</v>
      </c>
      <c r="D108" s="165">
        <v>0</v>
      </c>
      <c r="E108" s="165">
        <v>0</v>
      </c>
      <c r="F108" s="165">
        <v>0</v>
      </c>
      <c r="G108" s="165">
        <v>0</v>
      </c>
      <c r="H108" s="165">
        <v>0</v>
      </c>
      <c r="I108" s="165">
        <v>0</v>
      </c>
      <c r="J108" s="165">
        <v>0</v>
      </c>
      <c r="K108" s="165">
        <v>0</v>
      </c>
      <c r="L108" s="165">
        <v>0</v>
      </c>
      <c r="M108" s="168">
        <v>0</v>
      </c>
    </row>
    <row r="109" spans="1:18" s="160" customFormat="1" x14ac:dyDescent="0.2">
      <c r="A109" s="199" t="s">
        <v>23</v>
      </c>
      <c r="B109" s="165">
        <v>3</v>
      </c>
      <c r="C109" s="165">
        <v>0</v>
      </c>
      <c r="D109" s="165">
        <v>1</v>
      </c>
      <c r="E109" s="165">
        <v>0</v>
      </c>
      <c r="F109" s="165">
        <v>2</v>
      </c>
      <c r="G109" s="165">
        <v>0</v>
      </c>
      <c r="H109" s="165">
        <v>0</v>
      </c>
      <c r="I109" s="165">
        <v>0</v>
      </c>
      <c r="J109" s="165">
        <v>1</v>
      </c>
      <c r="K109" s="165">
        <v>0</v>
      </c>
      <c r="L109" s="165">
        <v>0</v>
      </c>
      <c r="M109" s="168">
        <v>0</v>
      </c>
    </row>
    <row r="110" spans="1:18" s="160" customFormat="1" x14ac:dyDescent="0.2">
      <c r="A110" s="199" t="s">
        <v>24</v>
      </c>
      <c r="B110" s="165">
        <v>11</v>
      </c>
      <c r="C110" s="165">
        <v>0</v>
      </c>
      <c r="D110" s="165">
        <v>4</v>
      </c>
      <c r="E110" s="165">
        <v>0</v>
      </c>
      <c r="F110" s="165">
        <v>5</v>
      </c>
      <c r="G110" s="165">
        <v>0</v>
      </c>
      <c r="H110" s="165">
        <v>2</v>
      </c>
      <c r="I110" s="165">
        <v>0</v>
      </c>
      <c r="J110" s="165">
        <v>1</v>
      </c>
      <c r="K110" s="165">
        <v>0</v>
      </c>
      <c r="L110" s="165">
        <v>0</v>
      </c>
      <c r="M110" s="168">
        <v>0</v>
      </c>
    </row>
    <row r="111" spans="1:18" s="160" customFormat="1" x14ac:dyDescent="0.2">
      <c r="A111" s="199" t="s">
        <v>25</v>
      </c>
      <c r="B111" s="165">
        <v>0</v>
      </c>
      <c r="C111" s="165">
        <v>0</v>
      </c>
      <c r="D111" s="165">
        <v>0</v>
      </c>
      <c r="E111" s="165">
        <v>0</v>
      </c>
      <c r="F111" s="165">
        <v>0</v>
      </c>
      <c r="G111" s="165">
        <v>0</v>
      </c>
      <c r="H111" s="165">
        <v>0</v>
      </c>
      <c r="I111" s="165">
        <v>0</v>
      </c>
      <c r="J111" s="165">
        <v>0</v>
      </c>
      <c r="K111" s="165">
        <v>0</v>
      </c>
      <c r="L111" s="165">
        <v>0</v>
      </c>
      <c r="M111" s="168">
        <v>0</v>
      </c>
    </row>
    <row r="112" spans="1:18" s="160" customFormat="1" x14ac:dyDescent="0.2">
      <c r="A112" s="199" t="s">
        <v>38</v>
      </c>
      <c r="B112" s="165">
        <v>0</v>
      </c>
      <c r="C112" s="165">
        <v>0</v>
      </c>
      <c r="D112" s="165">
        <v>0</v>
      </c>
      <c r="E112" s="165">
        <v>0</v>
      </c>
      <c r="F112" s="165">
        <v>0</v>
      </c>
      <c r="G112" s="165">
        <v>0</v>
      </c>
      <c r="H112" s="165">
        <v>0</v>
      </c>
      <c r="I112" s="165">
        <v>0</v>
      </c>
      <c r="J112" s="165">
        <v>0</v>
      </c>
      <c r="K112" s="165">
        <v>0</v>
      </c>
      <c r="L112" s="165">
        <v>0</v>
      </c>
      <c r="M112" s="168">
        <v>0</v>
      </c>
    </row>
    <row r="113" spans="1:13" s="160" customFormat="1" x14ac:dyDescent="0.2">
      <c r="A113" s="199" t="s">
        <v>26</v>
      </c>
      <c r="B113" s="165">
        <v>6</v>
      </c>
      <c r="C113" s="165">
        <v>0</v>
      </c>
      <c r="D113" s="165">
        <v>5</v>
      </c>
      <c r="E113" s="165">
        <v>0</v>
      </c>
      <c r="F113" s="165">
        <v>1</v>
      </c>
      <c r="G113" s="165">
        <v>0</v>
      </c>
      <c r="H113" s="165">
        <v>0</v>
      </c>
      <c r="I113" s="165">
        <v>0</v>
      </c>
      <c r="J113" s="165">
        <v>1</v>
      </c>
      <c r="K113" s="165">
        <v>0</v>
      </c>
      <c r="L113" s="165">
        <v>0</v>
      </c>
      <c r="M113" s="168">
        <v>0</v>
      </c>
    </row>
    <row r="114" spans="1:13" s="160" customFormat="1" x14ac:dyDescent="0.2">
      <c r="A114" s="199" t="s">
        <v>27</v>
      </c>
      <c r="B114" s="165">
        <v>1</v>
      </c>
      <c r="C114" s="165">
        <v>1</v>
      </c>
      <c r="D114" s="165">
        <v>1</v>
      </c>
      <c r="E114" s="165">
        <v>0</v>
      </c>
      <c r="F114" s="165">
        <v>0</v>
      </c>
      <c r="G114" s="165">
        <v>1</v>
      </c>
      <c r="H114" s="165">
        <v>2</v>
      </c>
      <c r="I114" s="165">
        <v>0</v>
      </c>
      <c r="J114" s="165">
        <v>0</v>
      </c>
      <c r="K114" s="165">
        <v>0</v>
      </c>
      <c r="L114" s="165">
        <v>0</v>
      </c>
      <c r="M114" s="168">
        <v>0</v>
      </c>
    </row>
    <row r="115" spans="1:13" s="160" customFormat="1" x14ac:dyDescent="0.2">
      <c r="A115" s="199" t="s">
        <v>28</v>
      </c>
      <c r="B115" s="165">
        <v>0</v>
      </c>
      <c r="C115" s="165">
        <v>0</v>
      </c>
      <c r="D115" s="165">
        <v>0</v>
      </c>
      <c r="E115" s="165">
        <v>0</v>
      </c>
      <c r="F115" s="165">
        <v>0</v>
      </c>
      <c r="G115" s="165">
        <v>0</v>
      </c>
      <c r="H115" s="165">
        <v>0</v>
      </c>
      <c r="I115" s="165">
        <v>0</v>
      </c>
      <c r="J115" s="165">
        <v>0</v>
      </c>
      <c r="K115" s="165">
        <v>0</v>
      </c>
      <c r="L115" s="165">
        <v>0</v>
      </c>
      <c r="M115" s="168">
        <v>0</v>
      </c>
    </row>
    <row r="116" spans="1:13" s="160" customFormat="1" x14ac:dyDescent="0.2">
      <c r="A116" s="199" t="s">
        <v>29</v>
      </c>
      <c r="B116" s="165">
        <v>0</v>
      </c>
      <c r="C116" s="165">
        <v>0</v>
      </c>
      <c r="D116" s="165">
        <v>0</v>
      </c>
      <c r="E116" s="165">
        <v>0</v>
      </c>
      <c r="F116" s="165">
        <v>0</v>
      </c>
      <c r="G116" s="165">
        <v>0</v>
      </c>
      <c r="H116" s="165">
        <v>0</v>
      </c>
      <c r="I116" s="165">
        <v>0</v>
      </c>
      <c r="J116" s="165">
        <v>0</v>
      </c>
      <c r="K116" s="165">
        <v>0</v>
      </c>
      <c r="L116" s="165">
        <v>0</v>
      </c>
      <c r="M116" s="168">
        <v>0</v>
      </c>
    </row>
    <row r="117" spans="1:13" s="160" customFormat="1" x14ac:dyDescent="0.2">
      <c r="A117" s="199" t="s">
        <v>30</v>
      </c>
      <c r="B117" s="165">
        <v>0</v>
      </c>
      <c r="C117" s="165">
        <v>0</v>
      </c>
      <c r="D117" s="165">
        <v>0</v>
      </c>
      <c r="E117" s="165">
        <v>0</v>
      </c>
      <c r="F117" s="165">
        <v>0</v>
      </c>
      <c r="G117" s="165">
        <v>0</v>
      </c>
      <c r="H117" s="165">
        <v>0</v>
      </c>
      <c r="I117" s="165">
        <v>0</v>
      </c>
      <c r="J117" s="165">
        <v>0</v>
      </c>
      <c r="K117" s="165">
        <v>0</v>
      </c>
      <c r="L117" s="165">
        <v>0</v>
      </c>
      <c r="M117" s="168">
        <v>0</v>
      </c>
    </row>
    <row r="118" spans="1:13" s="160" customFormat="1" x14ac:dyDescent="0.2">
      <c r="A118" s="199" t="s">
        <v>31</v>
      </c>
      <c r="B118" s="165">
        <v>1</v>
      </c>
      <c r="C118" s="165">
        <v>0</v>
      </c>
      <c r="D118" s="165">
        <v>1</v>
      </c>
      <c r="E118" s="165">
        <v>0</v>
      </c>
      <c r="F118" s="165">
        <v>0</v>
      </c>
      <c r="G118" s="165">
        <v>0</v>
      </c>
      <c r="H118" s="165">
        <v>0</v>
      </c>
      <c r="I118" s="165">
        <v>0</v>
      </c>
      <c r="J118" s="165">
        <v>1</v>
      </c>
      <c r="K118" s="165">
        <v>0</v>
      </c>
      <c r="L118" s="165">
        <v>0</v>
      </c>
      <c r="M118" s="168">
        <v>0</v>
      </c>
    </row>
    <row r="119" spans="1:13" s="160" customFormat="1" x14ac:dyDescent="0.2">
      <c r="A119" s="199" t="s">
        <v>32</v>
      </c>
      <c r="B119" s="165">
        <v>0</v>
      </c>
      <c r="C119" s="165">
        <v>1</v>
      </c>
      <c r="D119" s="165">
        <v>0</v>
      </c>
      <c r="E119" s="165">
        <v>1</v>
      </c>
      <c r="F119" s="165">
        <v>0</v>
      </c>
      <c r="G119" s="165">
        <v>0</v>
      </c>
      <c r="H119" s="165">
        <v>0</v>
      </c>
      <c r="I119" s="165">
        <v>2</v>
      </c>
      <c r="J119" s="165">
        <v>0</v>
      </c>
      <c r="K119" s="165">
        <v>0</v>
      </c>
      <c r="L119" s="165">
        <v>0</v>
      </c>
      <c r="M119" s="168">
        <v>0</v>
      </c>
    </row>
    <row r="120" spans="1:13" s="160" customFormat="1" x14ac:dyDescent="0.2">
      <c r="A120" s="199" t="s">
        <v>33</v>
      </c>
      <c r="B120" s="165">
        <v>1</v>
      </c>
      <c r="C120" s="165">
        <v>0</v>
      </c>
      <c r="D120" s="165">
        <v>0</v>
      </c>
      <c r="E120" s="165">
        <v>0</v>
      </c>
      <c r="F120" s="165">
        <v>1</v>
      </c>
      <c r="G120" s="165">
        <v>0</v>
      </c>
      <c r="H120" s="165">
        <v>0</v>
      </c>
      <c r="I120" s="165">
        <v>0</v>
      </c>
      <c r="J120" s="165">
        <v>0</v>
      </c>
      <c r="K120" s="165">
        <v>0</v>
      </c>
      <c r="L120" s="165">
        <v>0</v>
      </c>
      <c r="M120" s="168">
        <v>0</v>
      </c>
    </row>
    <row r="121" spans="1:13" s="160" customFormat="1" x14ac:dyDescent="0.2">
      <c r="A121" s="199" t="s">
        <v>34</v>
      </c>
      <c r="B121" s="165">
        <v>2</v>
      </c>
      <c r="C121" s="165">
        <v>0</v>
      </c>
      <c r="D121" s="165">
        <v>1</v>
      </c>
      <c r="E121" s="165">
        <v>0</v>
      </c>
      <c r="F121" s="165">
        <v>1</v>
      </c>
      <c r="G121" s="165">
        <v>0</v>
      </c>
      <c r="H121" s="165">
        <v>2</v>
      </c>
      <c r="I121" s="165">
        <v>0</v>
      </c>
      <c r="J121" s="165">
        <v>0</v>
      </c>
      <c r="K121" s="165">
        <v>0</v>
      </c>
      <c r="L121" s="165">
        <v>0</v>
      </c>
      <c r="M121" s="168">
        <v>0</v>
      </c>
    </row>
    <row r="122" spans="1:13" s="160" customFormat="1" x14ac:dyDescent="0.2">
      <c r="A122" s="199" t="s">
        <v>35</v>
      </c>
      <c r="B122" s="165">
        <v>0</v>
      </c>
      <c r="C122" s="165">
        <v>0</v>
      </c>
      <c r="D122" s="165">
        <v>0</v>
      </c>
      <c r="E122" s="165">
        <v>0</v>
      </c>
      <c r="F122" s="165">
        <v>0</v>
      </c>
      <c r="G122" s="165">
        <v>0</v>
      </c>
      <c r="H122" s="165">
        <v>0</v>
      </c>
      <c r="I122" s="165">
        <v>0</v>
      </c>
      <c r="J122" s="165">
        <v>0</v>
      </c>
      <c r="K122" s="165">
        <v>0</v>
      </c>
      <c r="L122" s="165">
        <v>0</v>
      </c>
      <c r="M122" s="168">
        <v>0</v>
      </c>
    </row>
    <row r="123" spans="1:13" s="160" customFormat="1" x14ac:dyDescent="0.2">
      <c r="A123" s="200"/>
      <c r="B123" s="201"/>
      <c r="C123" s="202"/>
      <c r="D123" s="203"/>
      <c r="E123" s="203"/>
      <c r="F123" s="202"/>
      <c r="G123" s="203"/>
      <c r="H123" s="203"/>
      <c r="I123" s="202"/>
      <c r="J123" s="203"/>
      <c r="K123" s="175"/>
      <c r="L123" s="204"/>
      <c r="M123" s="175"/>
    </row>
    <row r="124" spans="1:13" s="160" customFormat="1" x14ac:dyDescent="0.2">
      <c r="A124" s="188" t="s">
        <v>42</v>
      </c>
      <c r="B124" s="205">
        <f>SUM(B89:B122)</f>
        <v>59</v>
      </c>
      <c r="C124" s="205">
        <f>SUM(C89:C122)</f>
        <v>7</v>
      </c>
      <c r="D124" s="205">
        <f>SUM(D89:D122)</f>
        <v>27</v>
      </c>
      <c r="E124" s="205">
        <f>SUM(E89:E122)</f>
        <v>3</v>
      </c>
      <c r="F124" s="205">
        <f>SUM(F89:F122)</f>
        <v>29</v>
      </c>
      <c r="G124" s="205">
        <f>SUM(G89:G122)</f>
        <v>4</v>
      </c>
      <c r="H124" s="205">
        <f>SUM(H89:H122)</f>
        <v>14</v>
      </c>
      <c r="I124" s="205">
        <f>SUM(I89:I122)</f>
        <v>6</v>
      </c>
      <c r="J124" s="205">
        <f>SUM(J89:J122)</f>
        <v>10</v>
      </c>
      <c r="K124" s="205">
        <f>SUM(K89:K122)</f>
        <v>0</v>
      </c>
      <c r="L124" s="205">
        <f>SUM(L89:L122)</f>
        <v>0</v>
      </c>
      <c r="M124" s="191">
        <f>SUM(M89:M122)</f>
        <v>0</v>
      </c>
    </row>
    <row r="125" spans="1:13" x14ac:dyDescent="0.2">
      <c r="C125" s="193"/>
      <c r="G125" s="193"/>
      <c r="J125" s="193"/>
      <c r="L125" s="160"/>
      <c r="M125" s="160"/>
    </row>
    <row r="126" spans="1:13" x14ac:dyDescent="0.2">
      <c r="A126" s="206"/>
      <c r="B126" s="207"/>
    </row>
    <row r="127" spans="1:13" x14ac:dyDescent="0.2">
      <c r="A127" s="206"/>
      <c r="B127" s="207"/>
    </row>
    <row r="128" spans="1:13" x14ac:dyDescent="0.2">
      <c r="A128" s="208"/>
      <c r="B128" s="207"/>
    </row>
    <row r="129" spans="1:2" x14ac:dyDescent="0.2">
      <c r="A129" s="208"/>
      <c r="B129" s="207"/>
    </row>
  </sheetData>
  <phoneticPr fontId="23" type="noConversion"/>
  <pageMargins left="0.75" right="0.75" top="1" bottom="1" header="0.5" footer="0.5"/>
  <pageSetup paperSize="9" scale="92" fitToHeight="3" orientation="landscape" r:id="rId1"/>
  <headerFooter alignWithMargins="0"/>
  <rowBreaks count="2" manualBreakCount="2">
    <brk id="45" max="16383" man="1"/>
    <brk id="8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27"/>
  <sheetViews>
    <sheetView zoomScaleNormal="100" workbookViewId="0">
      <selection activeCell="M122" sqref="M122"/>
    </sheetView>
  </sheetViews>
  <sheetFormatPr defaultColWidth="23.42578125" defaultRowHeight="12.75" x14ac:dyDescent="0.2"/>
  <cols>
    <col min="1" max="1" width="25.42578125" style="23" customWidth="1"/>
    <col min="2" max="3" width="15.28515625" style="23" customWidth="1"/>
    <col min="4" max="4" width="12.140625" style="23" customWidth="1"/>
    <col min="5" max="5" width="13.140625" style="23" customWidth="1"/>
    <col min="6" max="6" width="12.28515625" style="23" customWidth="1"/>
    <col min="7" max="7" width="12.7109375" style="23" customWidth="1"/>
    <col min="8" max="8" width="13" style="23" customWidth="1"/>
    <col min="9" max="9" width="13.42578125" style="23" customWidth="1"/>
    <col min="10" max="10" width="14.140625" style="23" customWidth="1"/>
    <col min="11" max="11" width="14.42578125" style="23" customWidth="1"/>
    <col min="12" max="12" width="15.140625" style="23" customWidth="1"/>
    <col min="13" max="13" width="16.5703125" style="23" customWidth="1"/>
    <col min="14" max="16384" width="23.42578125" style="23"/>
  </cols>
  <sheetData>
    <row r="1" spans="1:20" s="74" customFormat="1" x14ac:dyDescent="0.2">
      <c r="A1" s="33" t="s">
        <v>84</v>
      </c>
      <c r="B1" s="29"/>
    </row>
    <row r="2" spans="1:20" s="74" customFormat="1" x14ac:dyDescent="0.2">
      <c r="A2" s="19"/>
      <c r="B2" s="19"/>
      <c r="C2" s="19"/>
      <c r="E2" s="19"/>
      <c r="F2" s="19"/>
      <c r="G2" s="19"/>
      <c r="H2" s="19"/>
      <c r="I2" s="19"/>
      <c r="J2" s="19"/>
    </row>
    <row r="3" spans="1:20" s="74" customFormat="1" ht="38.25" x14ac:dyDescent="0.2">
      <c r="A3" s="69" t="s">
        <v>47</v>
      </c>
      <c r="B3" s="76" t="s">
        <v>76</v>
      </c>
      <c r="C3" s="76" t="s">
        <v>0</v>
      </c>
      <c r="D3" s="76" t="s">
        <v>57</v>
      </c>
      <c r="E3" s="76" t="s">
        <v>72</v>
      </c>
      <c r="F3" s="76" t="s">
        <v>1</v>
      </c>
      <c r="G3" s="76" t="s">
        <v>73</v>
      </c>
      <c r="H3" s="76" t="s">
        <v>69</v>
      </c>
      <c r="I3" s="76" t="s">
        <v>2</v>
      </c>
      <c r="J3" s="76" t="s">
        <v>58</v>
      </c>
    </row>
    <row r="4" spans="1:20" s="74" customFormat="1" x14ac:dyDescent="0.2">
      <c r="A4" s="25" t="s">
        <v>3</v>
      </c>
      <c r="B4" s="84">
        <v>254</v>
      </c>
      <c r="C4" s="84">
        <v>78</v>
      </c>
      <c r="D4" s="84">
        <f>SUM(E4+G4)</f>
        <v>265</v>
      </c>
      <c r="E4" s="84">
        <v>147</v>
      </c>
      <c r="F4" s="84">
        <v>51</v>
      </c>
      <c r="G4" s="84">
        <v>118</v>
      </c>
      <c r="H4" s="96">
        <v>0</v>
      </c>
      <c r="I4" s="81">
        <v>6</v>
      </c>
      <c r="J4" s="81">
        <v>14</v>
      </c>
      <c r="L4" s="106" t="s">
        <v>44</v>
      </c>
      <c r="M4" s="106"/>
      <c r="N4" s="29"/>
      <c r="O4" s="29"/>
      <c r="P4" s="29"/>
      <c r="Q4" s="29"/>
      <c r="R4" s="29"/>
      <c r="S4" s="29"/>
      <c r="T4" s="29"/>
    </row>
    <row r="5" spans="1:20" s="74" customFormat="1" x14ac:dyDescent="0.2">
      <c r="A5" s="25" t="s">
        <v>4</v>
      </c>
      <c r="B5" s="84">
        <v>480</v>
      </c>
      <c r="C5" s="84">
        <v>30</v>
      </c>
      <c r="D5" s="84">
        <f t="shared" ref="D5:D38" si="0">SUM(E5+G5)</f>
        <v>419</v>
      </c>
      <c r="E5" s="84">
        <v>163</v>
      </c>
      <c r="F5" s="84">
        <v>55</v>
      </c>
      <c r="G5" s="84">
        <v>256</v>
      </c>
      <c r="H5" s="96">
        <v>0</v>
      </c>
      <c r="I5" s="82">
        <v>7</v>
      </c>
      <c r="J5" s="82">
        <v>18</v>
      </c>
      <c r="L5" s="106" t="s">
        <v>50</v>
      </c>
      <c r="M5" s="106"/>
      <c r="N5" s="106"/>
      <c r="O5" s="29"/>
      <c r="P5" s="29"/>
      <c r="Q5" s="29"/>
      <c r="R5" s="29"/>
      <c r="S5" s="29"/>
      <c r="T5" s="29"/>
    </row>
    <row r="6" spans="1:20" s="74" customFormat="1" x14ac:dyDescent="0.2">
      <c r="A6" s="25" t="s">
        <v>5</v>
      </c>
      <c r="B6" s="84">
        <v>62</v>
      </c>
      <c r="C6" s="84">
        <v>10</v>
      </c>
      <c r="D6" s="84">
        <f t="shared" si="0"/>
        <v>53</v>
      </c>
      <c r="E6" s="84">
        <v>17</v>
      </c>
      <c r="F6" s="84">
        <v>12</v>
      </c>
      <c r="G6" s="84">
        <v>36</v>
      </c>
      <c r="H6" s="96">
        <v>0</v>
      </c>
      <c r="I6" s="82">
        <v>2</v>
      </c>
      <c r="J6" s="82">
        <v>2</v>
      </c>
      <c r="L6" s="106" t="s">
        <v>49</v>
      </c>
      <c r="M6" s="106"/>
      <c r="N6" s="106"/>
      <c r="O6" s="29"/>
      <c r="P6" s="29"/>
      <c r="Q6" s="29"/>
      <c r="R6" s="29"/>
      <c r="S6" s="29"/>
      <c r="T6" s="29"/>
    </row>
    <row r="7" spans="1:20" s="74" customFormat="1" x14ac:dyDescent="0.2">
      <c r="A7" s="25" t="s">
        <v>6</v>
      </c>
      <c r="B7" s="84">
        <v>345</v>
      </c>
      <c r="C7" s="84">
        <v>37</v>
      </c>
      <c r="D7" s="84">
        <f t="shared" si="0"/>
        <v>310</v>
      </c>
      <c r="E7" s="84">
        <v>135</v>
      </c>
      <c r="F7" s="84">
        <v>73</v>
      </c>
      <c r="G7" s="84">
        <v>175</v>
      </c>
      <c r="H7" s="96">
        <v>0</v>
      </c>
      <c r="I7" s="82">
        <v>16</v>
      </c>
      <c r="J7" s="82">
        <v>12</v>
      </c>
      <c r="L7" s="106" t="s">
        <v>46</v>
      </c>
      <c r="M7" s="106"/>
      <c r="N7" s="106"/>
      <c r="O7" s="106"/>
      <c r="P7" s="106"/>
      <c r="Q7" s="106"/>
      <c r="R7" s="106"/>
      <c r="S7" s="29"/>
      <c r="T7" s="29"/>
    </row>
    <row r="8" spans="1:20" s="74" customFormat="1" x14ac:dyDescent="0.2">
      <c r="A8" s="25" t="s">
        <v>7</v>
      </c>
      <c r="B8" s="84">
        <v>0</v>
      </c>
      <c r="C8" s="84">
        <v>0</v>
      </c>
      <c r="D8" s="84">
        <f t="shared" si="0"/>
        <v>0</v>
      </c>
      <c r="E8" s="84">
        <v>0</v>
      </c>
      <c r="F8" s="84">
        <v>0</v>
      </c>
      <c r="G8" s="84">
        <v>0</v>
      </c>
      <c r="H8" s="84">
        <v>0</v>
      </c>
      <c r="I8" s="82">
        <v>0</v>
      </c>
      <c r="J8" s="82">
        <v>0</v>
      </c>
      <c r="M8" s="29"/>
      <c r="N8" s="29"/>
      <c r="O8" s="29"/>
      <c r="P8" s="29"/>
      <c r="Q8" s="29"/>
      <c r="R8" s="29"/>
      <c r="S8" s="29"/>
      <c r="T8" s="29"/>
    </row>
    <row r="9" spans="1:20" s="74" customFormat="1" x14ac:dyDescent="0.2">
      <c r="A9" s="25" t="s">
        <v>8</v>
      </c>
      <c r="B9" s="84">
        <v>369</v>
      </c>
      <c r="C9" s="84">
        <v>95</v>
      </c>
      <c r="D9" s="84">
        <f t="shared" si="0"/>
        <v>341</v>
      </c>
      <c r="E9" s="84">
        <v>94</v>
      </c>
      <c r="F9" s="84">
        <v>30</v>
      </c>
      <c r="G9" s="84">
        <v>247</v>
      </c>
      <c r="H9" s="96">
        <v>0</v>
      </c>
      <c r="I9" s="82">
        <v>4</v>
      </c>
      <c r="J9" s="82">
        <v>22</v>
      </c>
      <c r="M9" s="29"/>
      <c r="N9" s="29"/>
      <c r="O9" s="29"/>
      <c r="P9" s="29"/>
      <c r="Q9" s="29"/>
      <c r="R9" s="29"/>
      <c r="S9" s="29"/>
      <c r="T9" s="29"/>
    </row>
    <row r="10" spans="1:20" s="74" customFormat="1" x14ac:dyDescent="0.2">
      <c r="A10" s="25" t="s">
        <v>9</v>
      </c>
      <c r="B10" s="84">
        <v>382</v>
      </c>
      <c r="C10" s="84">
        <v>5</v>
      </c>
      <c r="D10" s="84">
        <f t="shared" si="0"/>
        <v>314</v>
      </c>
      <c r="E10" s="84">
        <v>203</v>
      </c>
      <c r="F10" s="84">
        <v>65</v>
      </c>
      <c r="G10" s="84">
        <v>111</v>
      </c>
      <c r="H10" s="96">
        <v>0</v>
      </c>
      <c r="I10" s="82">
        <v>5</v>
      </c>
      <c r="J10" s="82">
        <v>24</v>
      </c>
      <c r="M10" s="29"/>
      <c r="N10" s="29"/>
      <c r="O10" s="29"/>
      <c r="P10" s="29"/>
      <c r="Q10" s="29"/>
      <c r="R10" s="29"/>
      <c r="S10" s="29"/>
      <c r="T10" s="29"/>
    </row>
    <row r="11" spans="1:20" s="74" customFormat="1" x14ac:dyDescent="0.2">
      <c r="A11" s="25" t="s">
        <v>10</v>
      </c>
      <c r="B11" s="84">
        <v>519</v>
      </c>
      <c r="C11" s="84">
        <v>153</v>
      </c>
      <c r="D11" s="84">
        <f t="shared" si="0"/>
        <v>485</v>
      </c>
      <c r="E11" s="84">
        <v>135</v>
      </c>
      <c r="F11" s="84">
        <v>38</v>
      </c>
      <c r="G11" s="84">
        <v>350</v>
      </c>
      <c r="H11" s="96">
        <v>0</v>
      </c>
      <c r="I11" s="82">
        <v>9</v>
      </c>
      <c r="J11" s="82">
        <v>28</v>
      </c>
      <c r="M11" s="29"/>
      <c r="N11" s="29"/>
      <c r="O11" s="29"/>
      <c r="P11" s="29"/>
      <c r="Q11" s="29"/>
      <c r="R11" s="29"/>
      <c r="S11" s="29"/>
      <c r="T11" s="29"/>
    </row>
    <row r="12" spans="1:20" s="74" customFormat="1" x14ac:dyDescent="0.2">
      <c r="A12" s="25" t="s">
        <v>11</v>
      </c>
      <c r="B12" s="84">
        <v>773</v>
      </c>
      <c r="C12" s="84">
        <v>6</v>
      </c>
      <c r="D12" s="84">
        <f t="shared" si="0"/>
        <v>516</v>
      </c>
      <c r="E12" s="84">
        <v>322</v>
      </c>
      <c r="F12" s="84">
        <v>260</v>
      </c>
      <c r="G12" s="84">
        <v>194</v>
      </c>
      <c r="H12" s="96">
        <v>0</v>
      </c>
      <c r="I12" s="82">
        <v>6</v>
      </c>
      <c r="J12" s="82">
        <v>23</v>
      </c>
      <c r="M12" s="29"/>
      <c r="N12" s="29"/>
      <c r="O12" s="29"/>
      <c r="P12" s="29"/>
      <c r="Q12" s="29"/>
      <c r="R12" s="29"/>
      <c r="S12" s="29"/>
      <c r="T12" s="29"/>
    </row>
    <row r="13" spans="1:20" s="74" customFormat="1" x14ac:dyDescent="0.2">
      <c r="A13" s="25" t="s">
        <v>12</v>
      </c>
      <c r="B13" s="84">
        <v>390</v>
      </c>
      <c r="C13" s="84">
        <v>13</v>
      </c>
      <c r="D13" s="84">
        <f t="shared" si="0"/>
        <v>309</v>
      </c>
      <c r="E13" s="84">
        <v>255</v>
      </c>
      <c r="F13" s="84">
        <v>229</v>
      </c>
      <c r="G13" s="84">
        <v>54</v>
      </c>
      <c r="H13" s="96">
        <v>0</v>
      </c>
      <c r="I13" s="82">
        <v>14</v>
      </c>
      <c r="J13" s="82">
        <v>11</v>
      </c>
      <c r="M13" s="29"/>
      <c r="N13" s="29"/>
      <c r="O13" s="29"/>
      <c r="P13" s="29"/>
      <c r="Q13" s="29"/>
      <c r="R13" s="29"/>
      <c r="S13" s="29"/>
      <c r="T13" s="29"/>
    </row>
    <row r="14" spans="1:20" s="74" customFormat="1" x14ac:dyDescent="0.2">
      <c r="A14" s="25" t="s">
        <v>13</v>
      </c>
      <c r="B14" s="84">
        <v>0</v>
      </c>
      <c r="C14" s="84">
        <v>0</v>
      </c>
      <c r="D14" s="84">
        <f t="shared" si="0"/>
        <v>0</v>
      </c>
      <c r="E14" s="84">
        <v>0</v>
      </c>
      <c r="F14" s="84">
        <v>0</v>
      </c>
      <c r="G14" s="84">
        <v>0</v>
      </c>
      <c r="H14" s="84">
        <v>0</v>
      </c>
      <c r="I14" s="82">
        <v>0</v>
      </c>
      <c r="J14" s="82">
        <v>0</v>
      </c>
      <c r="M14" s="29"/>
      <c r="N14" s="29"/>
      <c r="O14" s="29"/>
      <c r="P14" s="29"/>
      <c r="Q14" s="29"/>
      <c r="R14" s="29"/>
      <c r="S14" s="29"/>
      <c r="T14" s="29"/>
    </row>
    <row r="15" spans="1:20" s="74" customFormat="1" x14ac:dyDescent="0.2">
      <c r="A15" s="25" t="s">
        <v>14</v>
      </c>
      <c r="B15" s="84">
        <v>481</v>
      </c>
      <c r="C15" s="84">
        <v>5</v>
      </c>
      <c r="D15" s="84">
        <f t="shared" si="0"/>
        <v>439</v>
      </c>
      <c r="E15" s="84">
        <v>117</v>
      </c>
      <c r="F15" s="84">
        <v>32</v>
      </c>
      <c r="G15" s="84">
        <v>322</v>
      </c>
      <c r="H15" s="96">
        <v>0</v>
      </c>
      <c r="I15" s="82">
        <v>10</v>
      </c>
      <c r="J15" s="82">
        <v>25</v>
      </c>
      <c r="M15" s="29"/>
      <c r="N15" s="29"/>
      <c r="O15" s="29"/>
      <c r="P15" s="29"/>
      <c r="Q15" s="29"/>
      <c r="R15" s="29"/>
      <c r="S15" s="29"/>
      <c r="T15" s="29"/>
    </row>
    <row r="16" spans="1:20" s="74" customFormat="1" x14ac:dyDescent="0.2">
      <c r="A16" s="25" t="s">
        <v>15</v>
      </c>
      <c r="B16" s="84">
        <v>328</v>
      </c>
      <c r="C16" s="84">
        <v>15</v>
      </c>
      <c r="D16" s="84">
        <f t="shared" si="0"/>
        <v>299</v>
      </c>
      <c r="E16" s="84">
        <v>74</v>
      </c>
      <c r="F16" s="84">
        <v>40</v>
      </c>
      <c r="G16" s="84">
        <v>225</v>
      </c>
      <c r="H16" s="96">
        <v>0</v>
      </c>
      <c r="I16" s="82">
        <v>11</v>
      </c>
      <c r="J16" s="82">
        <v>14</v>
      </c>
      <c r="M16" s="29"/>
      <c r="N16" s="29"/>
      <c r="O16" s="29"/>
      <c r="P16" s="29"/>
      <c r="Q16" s="29"/>
      <c r="R16" s="29"/>
      <c r="S16" s="29"/>
      <c r="T16" s="29"/>
    </row>
    <row r="17" spans="1:16" s="74" customFormat="1" x14ac:dyDescent="0.2">
      <c r="A17" s="25" t="s">
        <v>16</v>
      </c>
      <c r="B17" s="84">
        <v>282</v>
      </c>
      <c r="C17" s="84">
        <v>43</v>
      </c>
      <c r="D17" s="84">
        <f t="shared" si="0"/>
        <v>227</v>
      </c>
      <c r="E17" s="84">
        <v>109</v>
      </c>
      <c r="F17" s="84">
        <v>61</v>
      </c>
      <c r="G17" s="84">
        <v>118</v>
      </c>
      <c r="H17" s="96">
        <v>0</v>
      </c>
      <c r="I17" s="82">
        <v>10</v>
      </c>
      <c r="J17" s="82">
        <v>18</v>
      </c>
    </row>
    <row r="18" spans="1:16" s="74" customFormat="1" x14ac:dyDescent="0.2">
      <c r="A18" s="25" t="s">
        <v>17</v>
      </c>
      <c r="B18" s="84">
        <v>493</v>
      </c>
      <c r="C18" s="84">
        <v>21</v>
      </c>
      <c r="D18" s="84">
        <f t="shared" si="0"/>
        <v>429</v>
      </c>
      <c r="E18" s="84">
        <v>206</v>
      </c>
      <c r="F18" s="84">
        <v>134</v>
      </c>
      <c r="G18" s="84">
        <v>223</v>
      </c>
      <c r="H18" s="96">
        <v>0</v>
      </c>
      <c r="I18" s="82">
        <v>12</v>
      </c>
      <c r="J18" s="82">
        <v>17</v>
      </c>
      <c r="P18" s="65"/>
    </row>
    <row r="19" spans="1:16" s="74" customFormat="1" x14ac:dyDescent="0.2">
      <c r="A19" s="25" t="s">
        <v>18</v>
      </c>
      <c r="B19" s="84">
        <v>345</v>
      </c>
      <c r="C19" s="84">
        <v>37</v>
      </c>
      <c r="D19" s="84">
        <f t="shared" si="0"/>
        <v>303</v>
      </c>
      <c r="E19" s="84">
        <v>151</v>
      </c>
      <c r="F19" s="84">
        <v>54</v>
      </c>
      <c r="G19" s="84">
        <v>152</v>
      </c>
      <c r="H19" s="96">
        <v>0</v>
      </c>
      <c r="I19" s="82">
        <v>8</v>
      </c>
      <c r="J19" s="82">
        <v>20</v>
      </c>
    </row>
    <row r="20" spans="1:16" s="74" customFormat="1" x14ac:dyDescent="0.2">
      <c r="A20" s="25" t="s">
        <v>19</v>
      </c>
      <c r="B20" s="84">
        <v>97</v>
      </c>
      <c r="C20" s="84">
        <v>28</v>
      </c>
      <c r="D20" s="84">
        <f t="shared" si="0"/>
        <v>98</v>
      </c>
      <c r="E20" s="84">
        <v>67</v>
      </c>
      <c r="F20" s="84">
        <v>19</v>
      </c>
      <c r="G20" s="84">
        <v>31</v>
      </c>
      <c r="H20" s="96">
        <v>0</v>
      </c>
      <c r="I20" s="82">
        <v>6</v>
      </c>
      <c r="J20" s="82">
        <v>7</v>
      </c>
    </row>
    <row r="21" spans="1:16" s="74" customFormat="1" x14ac:dyDescent="0.2">
      <c r="A21" s="25" t="s">
        <v>20</v>
      </c>
      <c r="B21" s="84">
        <v>406</v>
      </c>
      <c r="C21" s="84">
        <v>0</v>
      </c>
      <c r="D21" s="84">
        <f t="shared" si="0"/>
        <v>333</v>
      </c>
      <c r="E21" s="84">
        <v>144</v>
      </c>
      <c r="F21" s="84">
        <v>84</v>
      </c>
      <c r="G21" s="84">
        <v>189</v>
      </c>
      <c r="H21" s="96">
        <v>0</v>
      </c>
      <c r="I21" s="82">
        <v>8</v>
      </c>
      <c r="J21" s="82">
        <v>15</v>
      </c>
    </row>
    <row r="22" spans="1:16" s="74" customFormat="1" x14ac:dyDescent="0.2">
      <c r="A22" s="25" t="s">
        <v>21</v>
      </c>
      <c r="B22" s="84">
        <v>990</v>
      </c>
      <c r="C22" s="84">
        <v>147</v>
      </c>
      <c r="D22" s="84">
        <f t="shared" si="0"/>
        <v>837</v>
      </c>
      <c r="E22" s="84">
        <v>419</v>
      </c>
      <c r="F22" s="84">
        <v>344</v>
      </c>
      <c r="G22" s="84">
        <v>418</v>
      </c>
      <c r="H22" s="96">
        <v>0</v>
      </c>
      <c r="I22" s="82">
        <v>21</v>
      </c>
      <c r="J22" s="82">
        <v>78</v>
      </c>
    </row>
    <row r="23" spans="1:16" s="74" customFormat="1" x14ac:dyDescent="0.2">
      <c r="A23" s="25" t="s">
        <v>22</v>
      </c>
      <c r="B23" s="84">
        <v>0</v>
      </c>
      <c r="C23" s="84">
        <v>0</v>
      </c>
      <c r="D23" s="84">
        <f t="shared" si="0"/>
        <v>0</v>
      </c>
      <c r="E23" s="84">
        <v>0</v>
      </c>
      <c r="F23" s="84">
        <v>0</v>
      </c>
      <c r="G23" s="84">
        <v>0</v>
      </c>
      <c r="H23" s="84">
        <v>0</v>
      </c>
      <c r="I23" s="82">
        <v>0</v>
      </c>
      <c r="J23" s="82">
        <v>0</v>
      </c>
      <c r="N23" s="52"/>
    </row>
    <row r="24" spans="1:16" s="74" customFormat="1" x14ac:dyDescent="0.2">
      <c r="A24" s="25" t="s">
        <v>23</v>
      </c>
      <c r="B24" s="84">
        <v>100</v>
      </c>
      <c r="C24" s="84">
        <v>0</v>
      </c>
      <c r="D24" s="84">
        <f t="shared" si="0"/>
        <v>95</v>
      </c>
      <c r="E24" s="84">
        <v>43</v>
      </c>
      <c r="F24" s="84">
        <v>10</v>
      </c>
      <c r="G24" s="84">
        <v>52</v>
      </c>
      <c r="H24" s="96">
        <v>0</v>
      </c>
      <c r="I24" s="82">
        <v>2</v>
      </c>
      <c r="J24" s="82">
        <v>3</v>
      </c>
      <c r="N24" s="52"/>
    </row>
    <row r="25" spans="1:16" s="74" customFormat="1" x14ac:dyDescent="0.2">
      <c r="A25" s="25" t="s">
        <v>24</v>
      </c>
      <c r="B25" s="84">
        <v>764</v>
      </c>
      <c r="C25" s="84">
        <v>11</v>
      </c>
      <c r="D25" s="84">
        <f t="shared" si="0"/>
        <v>700</v>
      </c>
      <c r="E25" s="84">
        <v>634</v>
      </c>
      <c r="F25" s="84">
        <v>489</v>
      </c>
      <c r="G25" s="84">
        <v>66</v>
      </c>
      <c r="H25" s="96">
        <v>0</v>
      </c>
      <c r="I25" s="82">
        <v>9</v>
      </c>
      <c r="J25" s="82">
        <v>35</v>
      </c>
    </row>
    <row r="26" spans="1:16" s="74" customFormat="1" x14ac:dyDescent="0.2">
      <c r="A26" s="25" t="s">
        <v>25</v>
      </c>
      <c r="B26" s="84">
        <v>255</v>
      </c>
      <c r="C26" s="84">
        <v>13</v>
      </c>
      <c r="D26" s="84">
        <f t="shared" si="0"/>
        <v>219</v>
      </c>
      <c r="E26" s="84">
        <v>98</v>
      </c>
      <c r="F26" s="84">
        <v>39</v>
      </c>
      <c r="G26" s="84">
        <v>121</v>
      </c>
      <c r="H26" s="96">
        <v>0</v>
      </c>
      <c r="I26" s="82">
        <v>6</v>
      </c>
      <c r="J26" s="82">
        <v>12</v>
      </c>
    </row>
    <row r="27" spans="1:16" s="74" customFormat="1" x14ac:dyDescent="0.2">
      <c r="A27" s="25" t="s">
        <v>38</v>
      </c>
      <c r="B27" s="84">
        <v>0</v>
      </c>
      <c r="C27" s="84">
        <v>0</v>
      </c>
      <c r="D27" s="84">
        <f t="shared" si="0"/>
        <v>0</v>
      </c>
      <c r="E27" s="84">
        <v>0</v>
      </c>
      <c r="F27" s="84">
        <v>0</v>
      </c>
      <c r="G27" s="84">
        <v>0</v>
      </c>
      <c r="H27" s="84">
        <v>0</v>
      </c>
      <c r="I27" s="82">
        <v>0</v>
      </c>
      <c r="J27" s="82">
        <v>0</v>
      </c>
    </row>
    <row r="28" spans="1:16" s="74" customFormat="1" x14ac:dyDescent="0.2">
      <c r="A28" s="25" t="s">
        <v>26</v>
      </c>
      <c r="B28" s="84">
        <v>242</v>
      </c>
      <c r="C28" s="84">
        <v>26</v>
      </c>
      <c r="D28" s="84">
        <f t="shared" si="0"/>
        <v>237</v>
      </c>
      <c r="E28" s="84">
        <v>60</v>
      </c>
      <c r="F28" s="84">
        <v>25</v>
      </c>
      <c r="G28" s="84">
        <v>177</v>
      </c>
      <c r="H28" s="96">
        <v>0</v>
      </c>
      <c r="I28" s="82">
        <v>16</v>
      </c>
      <c r="J28" s="82">
        <v>14</v>
      </c>
    </row>
    <row r="29" spans="1:16" s="74" customFormat="1" x14ac:dyDescent="0.2">
      <c r="A29" s="25" t="s">
        <v>27</v>
      </c>
      <c r="B29" s="84">
        <v>468</v>
      </c>
      <c r="C29" s="84">
        <v>4</v>
      </c>
      <c r="D29" s="84">
        <f t="shared" si="0"/>
        <v>439</v>
      </c>
      <c r="E29" s="84">
        <v>249</v>
      </c>
      <c r="F29" s="84">
        <v>97</v>
      </c>
      <c r="G29" s="84">
        <v>190</v>
      </c>
      <c r="H29" s="96">
        <v>0</v>
      </c>
      <c r="I29" s="82">
        <v>12</v>
      </c>
      <c r="J29" s="82">
        <v>25</v>
      </c>
    </row>
    <row r="30" spans="1:16" s="74" customFormat="1" x14ac:dyDescent="0.2">
      <c r="A30" s="25" t="s">
        <v>28</v>
      </c>
      <c r="B30" s="84">
        <v>524</v>
      </c>
      <c r="C30" s="84">
        <v>121</v>
      </c>
      <c r="D30" s="84">
        <f t="shared" si="0"/>
        <v>496</v>
      </c>
      <c r="E30" s="84">
        <v>187</v>
      </c>
      <c r="F30" s="84">
        <v>101</v>
      </c>
      <c r="G30" s="84">
        <v>309</v>
      </c>
      <c r="H30" s="96">
        <v>0</v>
      </c>
      <c r="I30" s="82">
        <v>17</v>
      </c>
      <c r="J30" s="82">
        <v>25</v>
      </c>
    </row>
    <row r="31" spans="1:16" s="74" customFormat="1" x14ac:dyDescent="0.2">
      <c r="A31" s="25" t="s">
        <v>29</v>
      </c>
      <c r="B31" s="84">
        <v>146</v>
      </c>
      <c r="C31" s="84">
        <v>2</v>
      </c>
      <c r="D31" s="84">
        <f t="shared" si="0"/>
        <v>137</v>
      </c>
      <c r="E31" s="84">
        <v>53</v>
      </c>
      <c r="F31" s="84">
        <v>15</v>
      </c>
      <c r="G31" s="84">
        <v>84</v>
      </c>
      <c r="H31" s="96">
        <v>0</v>
      </c>
      <c r="I31" s="97">
        <v>0</v>
      </c>
      <c r="J31" s="97">
        <v>6</v>
      </c>
    </row>
    <row r="32" spans="1:16" s="74" customFormat="1" x14ac:dyDescent="0.2">
      <c r="A32" s="25" t="s">
        <v>30</v>
      </c>
      <c r="B32" s="84">
        <v>129</v>
      </c>
      <c r="C32" s="84">
        <v>4</v>
      </c>
      <c r="D32" s="84">
        <f t="shared" si="0"/>
        <v>102</v>
      </c>
      <c r="E32" s="84">
        <v>31</v>
      </c>
      <c r="F32" s="84">
        <v>5</v>
      </c>
      <c r="G32" s="84">
        <v>71</v>
      </c>
      <c r="H32" s="96">
        <v>0</v>
      </c>
      <c r="I32" s="82">
        <v>19</v>
      </c>
      <c r="J32" s="82">
        <v>9</v>
      </c>
    </row>
    <row r="33" spans="1:32" s="74" customFormat="1" x14ac:dyDescent="0.2">
      <c r="A33" s="25" t="s">
        <v>31</v>
      </c>
      <c r="B33" s="84">
        <v>68</v>
      </c>
      <c r="C33" s="84">
        <v>2</v>
      </c>
      <c r="D33" s="84">
        <f t="shared" si="0"/>
        <v>60</v>
      </c>
      <c r="E33" s="84">
        <v>17</v>
      </c>
      <c r="F33" s="84">
        <v>4</v>
      </c>
      <c r="G33" s="84">
        <v>43</v>
      </c>
      <c r="H33" s="96">
        <v>0</v>
      </c>
      <c r="I33" s="82">
        <v>3</v>
      </c>
      <c r="J33" s="82">
        <v>2</v>
      </c>
    </row>
    <row r="34" spans="1:32" s="74" customFormat="1" x14ac:dyDescent="0.2">
      <c r="A34" s="25" t="s">
        <v>32</v>
      </c>
      <c r="B34" s="84">
        <v>116</v>
      </c>
      <c r="C34" s="84">
        <v>10</v>
      </c>
      <c r="D34" s="84">
        <f t="shared" si="0"/>
        <v>94</v>
      </c>
      <c r="E34" s="84">
        <v>55</v>
      </c>
      <c r="F34" s="84">
        <v>23</v>
      </c>
      <c r="G34" s="84">
        <v>39</v>
      </c>
      <c r="H34" s="96">
        <v>0</v>
      </c>
      <c r="I34" s="82">
        <v>6</v>
      </c>
      <c r="J34" s="82">
        <v>3</v>
      </c>
    </row>
    <row r="35" spans="1:32" s="74" customFormat="1" x14ac:dyDescent="0.2">
      <c r="A35" s="25" t="s">
        <v>33</v>
      </c>
      <c r="B35" s="84">
        <v>2908</v>
      </c>
      <c r="C35" s="84">
        <v>1140</v>
      </c>
      <c r="D35" s="84">
        <f t="shared" si="0"/>
        <v>1844</v>
      </c>
      <c r="E35" s="84">
        <v>829</v>
      </c>
      <c r="F35" s="84">
        <v>586</v>
      </c>
      <c r="G35" s="84">
        <v>1015</v>
      </c>
      <c r="H35" s="96">
        <v>0</v>
      </c>
      <c r="I35" s="82">
        <v>60</v>
      </c>
      <c r="J35" s="82">
        <v>121</v>
      </c>
    </row>
    <row r="36" spans="1:32" s="74" customFormat="1" x14ac:dyDescent="0.2">
      <c r="A36" s="25" t="s">
        <v>34</v>
      </c>
      <c r="B36" s="84">
        <v>499</v>
      </c>
      <c r="C36" s="84">
        <v>122</v>
      </c>
      <c r="D36" s="84">
        <f t="shared" si="0"/>
        <v>486</v>
      </c>
      <c r="E36" s="84">
        <v>184</v>
      </c>
      <c r="F36" s="84">
        <v>73</v>
      </c>
      <c r="G36" s="84">
        <v>302</v>
      </c>
      <c r="H36" s="96">
        <v>0</v>
      </c>
      <c r="I36" s="82">
        <v>8</v>
      </c>
      <c r="J36" s="82">
        <v>47</v>
      </c>
    </row>
    <row r="37" spans="1:32" s="74" customFormat="1" x14ac:dyDescent="0.2">
      <c r="A37" s="25" t="s">
        <v>35</v>
      </c>
      <c r="B37" s="84">
        <v>218</v>
      </c>
      <c r="C37" s="84">
        <v>2</v>
      </c>
      <c r="D37" s="84">
        <f t="shared" si="0"/>
        <v>206</v>
      </c>
      <c r="E37" s="84">
        <v>70</v>
      </c>
      <c r="F37" s="84">
        <v>30</v>
      </c>
      <c r="G37" s="84">
        <v>136</v>
      </c>
      <c r="H37" s="96">
        <v>0</v>
      </c>
      <c r="I37" s="82">
        <v>3</v>
      </c>
      <c r="J37" s="82">
        <v>8</v>
      </c>
    </row>
    <row r="38" spans="1:32" s="74" customFormat="1" x14ac:dyDescent="0.2">
      <c r="A38" s="30" t="s">
        <v>36</v>
      </c>
      <c r="B38" s="85">
        <v>188</v>
      </c>
      <c r="C38" s="85">
        <v>128</v>
      </c>
      <c r="D38" s="85">
        <f t="shared" si="0"/>
        <v>176</v>
      </c>
      <c r="E38" s="85">
        <v>54</v>
      </c>
      <c r="F38" s="85">
        <v>36</v>
      </c>
      <c r="G38" s="85">
        <v>122</v>
      </c>
      <c r="H38" s="98">
        <v>0</v>
      </c>
      <c r="I38" s="83">
        <v>4</v>
      </c>
      <c r="J38" s="83">
        <v>14</v>
      </c>
    </row>
    <row r="39" spans="1:32" s="10" customFormat="1" x14ac:dyDescent="0.2">
      <c r="A39" s="16"/>
      <c r="B39" s="54"/>
      <c r="C39" s="54"/>
      <c r="D39" s="54"/>
      <c r="E39" s="54"/>
      <c r="F39" s="54"/>
      <c r="G39" s="54"/>
      <c r="H39" s="54"/>
      <c r="I39" s="62"/>
      <c r="J39" s="62"/>
    </row>
    <row r="40" spans="1:32" s="74" customFormat="1" x14ac:dyDescent="0.2">
      <c r="A40" s="5" t="s">
        <v>43</v>
      </c>
      <c r="B40" s="53">
        <f t="shared" ref="B40:J40" si="1">SUM(B4:B38)</f>
        <v>13621</v>
      </c>
      <c r="C40" s="53">
        <f t="shared" si="1"/>
        <v>2308</v>
      </c>
      <c r="D40" s="53">
        <f t="shared" si="1"/>
        <v>11268</v>
      </c>
      <c r="E40" s="53">
        <f t="shared" si="1"/>
        <v>5322</v>
      </c>
      <c r="F40" s="53">
        <f t="shared" si="1"/>
        <v>3114</v>
      </c>
      <c r="G40" s="53">
        <f t="shared" si="1"/>
        <v>5946</v>
      </c>
      <c r="H40" s="53">
        <f t="shared" si="1"/>
        <v>0</v>
      </c>
      <c r="I40" s="53">
        <f t="shared" si="1"/>
        <v>320</v>
      </c>
      <c r="J40" s="105">
        <f t="shared" si="1"/>
        <v>672</v>
      </c>
    </row>
    <row r="41" spans="1:32" s="74" customFormat="1" x14ac:dyDescent="0.2">
      <c r="A41" s="21"/>
      <c r="B41" s="22"/>
      <c r="C41" s="22"/>
      <c r="E41" s="22"/>
      <c r="F41" s="22"/>
      <c r="G41" s="22"/>
      <c r="H41" s="22"/>
      <c r="I41" s="22"/>
      <c r="J41" s="22"/>
    </row>
    <row r="42" spans="1:32" s="74" customFormat="1" x14ac:dyDescent="0.2">
      <c r="A42" s="21"/>
      <c r="B42" s="22"/>
      <c r="C42" s="22"/>
      <c r="E42" s="22"/>
      <c r="F42" s="22"/>
      <c r="G42" s="22"/>
      <c r="H42" s="22"/>
      <c r="I42" s="22"/>
      <c r="J42" s="22"/>
    </row>
    <row r="43" spans="1:32" s="11" customFormat="1" x14ac:dyDescent="0.2">
      <c r="A43" s="19"/>
    </row>
    <row r="44" spans="1:32" s="10" customFormat="1" ht="38.25" x14ac:dyDescent="0.2">
      <c r="A44" s="80" t="s">
        <v>41</v>
      </c>
      <c r="B44" s="72" t="s">
        <v>59</v>
      </c>
      <c r="C44" s="72" t="s">
        <v>60</v>
      </c>
      <c r="D44" s="72" t="s">
        <v>61</v>
      </c>
      <c r="E44" s="72" t="s">
        <v>62</v>
      </c>
      <c r="F44" s="72" t="s">
        <v>40</v>
      </c>
      <c r="G44" s="72" t="s">
        <v>63</v>
      </c>
      <c r="H44" s="72" t="s">
        <v>64</v>
      </c>
      <c r="I44" s="72" t="s">
        <v>65</v>
      </c>
      <c r="J44" s="72" t="s">
        <v>66</v>
      </c>
      <c r="K44" s="72" t="s">
        <v>67</v>
      </c>
      <c r="L44" s="72" t="s">
        <v>51</v>
      </c>
      <c r="M44" s="72" t="s">
        <v>68</v>
      </c>
      <c r="R44" s="7"/>
      <c r="S44" s="7"/>
      <c r="T44" s="7"/>
      <c r="U44" s="7"/>
      <c r="V44" s="7"/>
      <c r="W44" s="7"/>
      <c r="X44" s="7"/>
      <c r="Y44" s="7"/>
      <c r="Z44" s="7"/>
      <c r="AC44" s="11"/>
      <c r="AD44" s="11"/>
      <c r="AE44" s="11"/>
      <c r="AF44" s="11"/>
    </row>
    <row r="45" spans="1:32" s="74" customFormat="1" x14ac:dyDescent="0.2">
      <c r="A45" s="25" t="s">
        <v>3</v>
      </c>
      <c r="B45" s="84">
        <v>0</v>
      </c>
      <c r="C45" s="84">
        <v>0</v>
      </c>
      <c r="D45" s="84">
        <v>0</v>
      </c>
      <c r="E45" s="84">
        <v>0</v>
      </c>
      <c r="F45" s="93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93">
        <v>0</v>
      </c>
      <c r="M45" s="81">
        <v>0</v>
      </c>
    </row>
    <row r="46" spans="1:32" s="74" customFormat="1" x14ac:dyDescent="0.2">
      <c r="A46" s="25" t="s">
        <v>4</v>
      </c>
      <c r="B46" s="84">
        <v>2</v>
      </c>
      <c r="C46" s="84">
        <v>1</v>
      </c>
      <c r="D46" s="84">
        <v>1</v>
      </c>
      <c r="E46" s="84">
        <v>0</v>
      </c>
      <c r="F46" s="93">
        <v>0</v>
      </c>
      <c r="G46" s="84">
        <v>1</v>
      </c>
      <c r="H46" s="84">
        <v>0</v>
      </c>
      <c r="I46" s="84">
        <v>0</v>
      </c>
      <c r="J46" s="84">
        <v>0</v>
      </c>
      <c r="K46" s="84">
        <v>0</v>
      </c>
      <c r="L46" s="93">
        <v>0</v>
      </c>
      <c r="M46" s="82">
        <v>0</v>
      </c>
    </row>
    <row r="47" spans="1:32" s="74" customFormat="1" x14ac:dyDescent="0.2">
      <c r="A47" s="25" t="s">
        <v>5</v>
      </c>
      <c r="B47" s="84">
        <v>0</v>
      </c>
      <c r="C47" s="84">
        <v>0</v>
      </c>
      <c r="D47" s="84">
        <v>0</v>
      </c>
      <c r="E47" s="84">
        <v>0</v>
      </c>
      <c r="F47" s="93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93">
        <v>0</v>
      </c>
      <c r="M47" s="82">
        <v>0</v>
      </c>
    </row>
    <row r="48" spans="1:32" s="74" customFormat="1" x14ac:dyDescent="0.2">
      <c r="A48" s="25" t="s">
        <v>6</v>
      </c>
      <c r="B48" s="84">
        <v>1</v>
      </c>
      <c r="C48" s="84">
        <v>0</v>
      </c>
      <c r="D48" s="84">
        <v>1</v>
      </c>
      <c r="E48" s="84">
        <v>0</v>
      </c>
      <c r="F48" s="93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93">
        <v>0</v>
      </c>
      <c r="M48" s="82">
        <v>0</v>
      </c>
    </row>
    <row r="49" spans="1:13" s="74" customFormat="1" x14ac:dyDescent="0.2">
      <c r="A49" s="25" t="s">
        <v>7</v>
      </c>
      <c r="B49" s="84">
        <v>0</v>
      </c>
      <c r="C49" s="84">
        <v>0</v>
      </c>
      <c r="D49" s="84">
        <v>0</v>
      </c>
      <c r="E49" s="84">
        <v>0</v>
      </c>
      <c r="F49" s="93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93">
        <v>0</v>
      </c>
      <c r="M49" s="82">
        <v>0</v>
      </c>
    </row>
    <row r="50" spans="1:13" s="74" customFormat="1" x14ac:dyDescent="0.2">
      <c r="A50" s="25" t="s">
        <v>8</v>
      </c>
      <c r="B50" s="84">
        <v>0</v>
      </c>
      <c r="C50" s="84">
        <v>0</v>
      </c>
      <c r="D50" s="84">
        <v>0</v>
      </c>
      <c r="E50" s="84">
        <v>0</v>
      </c>
      <c r="F50" s="93">
        <v>0</v>
      </c>
      <c r="G50" s="84">
        <v>0</v>
      </c>
      <c r="H50" s="84">
        <v>1</v>
      </c>
      <c r="I50" s="84">
        <v>1</v>
      </c>
      <c r="J50" s="84">
        <v>0</v>
      </c>
      <c r="K50" s="84">
        <v>1</v>
      </c>
      <c r="L50" s="93">
        <v>90.63</v>
      </c>
      <c r="M50" s="82">
        <v>0</v>
      </c>
    </row>
    <row r="51" spans="1:13" s="74" customFormat="1" x14ac:dyDescent="0.2">
      <c r="A51" s="25" t="s">
        <v>9</v>
      </c>
      <c r="B51" s="84">
        <v>1</v>
      </c>
      <c r="C51" s="84">
        <v>1</v>
      </c>
      <c r="D51" s="84">
        <v>0</v>
      </c>
      <c r="E51" s="84">
        <v>0</v>
      </c>
      <c r="F51" s="93">
        <v>0</v>
      </c>
      <c r="G51" s="84">
        <v>1</v>
      </c>
      <c r="H51" s="84">
        <v>2</v>
      </c>
      <c r="I51" s="84">
        <v>2</v>
      </c>
      <c r="J51" s="84">
        <v>0</v>
      </c>
      <c r="K51" s="84">
        <v>1</v>
      </c>
      <c r="L51" s="93">
        <v>89</v>
      </c>
      <c r="M51" s="82">
        <v>1</v>
      </c>
    </row>
    <row r="52" spans="1:13" s="74" customFormat="1" x14ac:dyDescent="0.2">
      <c r="A52" s="25" t="s">
        <v>10</v>
      </c>
      <c r="B52" s="84">
        <v>0</v>
      </c>
      <c r="C52" s="84">
        <v>0</v>
      </c>
      <c r="D52" s="84">
        <v>0</v>
      </c>
      <c r="E52" s="84">
        <v>0</v>
      </c>
      <c r="F52" s="93">
        <v>0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93">
        <v>0</v>
      </c>
      <c r="M52" s="82">
        <v>0</v>
      </c>
    </row>
    <row r="53" spans="1:13" s="74" customFormat="1" x14ac:dyDescent="0.2">
      <c r="A53" s="25" t="s">
        <v>11</v>
      </c>
      <c r="B53" s="84">
        <v>1</v>
      </c>
      <c r="C53" s="84">
        <v>1</v>
      </c>
      <c r="D53" s="84">
        <v>0</v>
      </c>
      <c r="E53" s="84">
        <v>1</v>
      </c>
      <c r="F53" s="93">
        <v>69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93">
        <v>0</v>
      </c>
      <c r="M53" s="82">
        <v>0</v>
      </c>
    </row>
    <row r="54" spans="1:13" s="74" customFormat="1" x14ac:dyDescent="0.2">
      <c r="A54" s="25" t="s">
        <v>12</v>
      </c>
      <c r="B54" s="84">
        <v>0</v>
      </c>
      <c r="C54" s="84">
        <v>0</v>
      </c>
      <c r="D54" s="84">
        <v>0</v>
      </c>
      <c r="E54" s="84">
        <v>0</v>
      </c>
      <c r="F54" s="93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93">
        <v>0</v>
      </c>
      <c r="M54" s="82">
        <v>0</v>
      </c>
    </row>
    <row r="55" spans="1:13" s="74" customFormat="1" x14ac:dyDescent="0.2">
      <c r="A55" s="25" t="s">
        <v>13</v>
      </c>
      <c r="B55" s="84">
        <v>0</v>
      </c>
      <c r="C55" s="84">
        <v>0</v>
      </c>
      <c r="D55" s="84">
        <v>0</v>
      </c>
      <c r="E55" s="84">
        <v>0</v>
      </c>
      <c r="F55" s="93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93">
        <v>0</v>
      </c>
      <c r="M55" s="82">
        <v>0</v>
      </c>
    </row>
    <row r="56" spans="1:13" s="74" customFormat="1" x14ac:dyDescent="0.2">
      <c r="A56" s="25" t="s">
        <v>14</v>
      </c>
      <c r="B56" s="84">
        <v>1</v>
      </c>
      <c r="C56" s="84">
        <v>1</v>
      </c>
      <c r="D56" s="84">
        <v>0</v>
      </c>
      <c r="E56" s="84">
        <v>0</v>
      </c>
      <c r="F56" s="93">
        <v>0</v>
      </c>
      <c r="G56" s="84">
        <v>1</v>
      </c>
      <c r="H56" s="84">
        <v>0</v>
      </c>
      <c r="I56" s="84">
        <v>0</v>
      </c>
      <c r="J56" s="84">
        <v>0</v>
      </c>
      <c r="K56" s="84">
        <v>0</v>
      </c>
      <c r="L56" s="93">
        <v>0</v>
      </c>
      <c r="M56" s="82">
        <v>0</v>
      </c>
    </row>
    <row r="57" spans="1:13" s="74" customFormat="1" x14ac:dyDescent="0.2">
      <c r="A57" s="25" t="s">
        <v>15</v>
      </c>
      <c r="B57" s="84">
        <v>0</v>
      </c>
      <c r="C57" s="84">
        <v>0</v>
      </c>
      <c r="D57" s="84">
        <v>0</v>
      </c>
      <c r="E57" s="84">
        <v>0</v>
      </c>
      <c r="F57" s="93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93">
        <v>0</v>
      </c>
      <c r="M57" s="82">
        <v>0</v>
      </c>
    </row>
    <row r="58" spans="1:13" s="74" customFormat="1" x14ac:dyDescent="0.2">
      <c r="A58" s="25" t="s">
        <v>16</v>
      </c>
      <c r="B58" s="84">
        <v>2</v>
      </c>
      <c r="C58" s="84">
        <v>2</v>
      </c>
      <c r="D58" s="84">
        <v>0</v>
      </c>
      <c r="E58" s="84">
        <v>1</v>
      </c>
      <c r="F58" s="93">
        <v>70</v>
      </c>
      <c r="G58" s="84">
        <v>1</v>
      </c>
      <c r="H58" s="84">
        <v>0</v>
      </c>
      <c r="I58" s="84">
        <v>0</v>
      </c>
      <c r="J58" s="84">
        <v>0</v>
      </c>
      <c r="K58" s="84">
        <v>0</v>
      </c>
      <c r="L58" s="93">
        <v>0</v>
      </c>
      <c r="M58" s="82">
        <v>0</v>
      </c>
    </row>
    <row r="59" spans="1:13" s="74" customFormat="1" x14ac:dyDescent="0.2">
      <c r="A59" s="25" t="s">
        <v>17</v>
      </c>
      <c r="B59" s="84">
        <v>1</v>
      </c>
      <c r="C59" s="84">
        <v>1</v>
      </c>
      <c r="D59" s="84">
        <v>0</v>
      </c>
      <c r="E59" s="84">
        <v>1</v>
      </c>
      <c r="F59" s="93">
        <v>50</v>
      </c>
      <c r="G59" s="84">
        <v>0</v>
      </c>
      <c r="H59" s="84">
        <v>0</v>
      </c>
      <c r="I59" s="84">
        <v>0</v>
      </c>
      <c r="J59" s="84">
        <v>0</v>
      </c>
      <c r="K59" s="84">
        <v>0</v>
      </c>
      <c r="L59" s="93">
        <v>0</v>
      </c>
      <c r="M59" s="82">
        <v>0</v>
      </c>
    </row>
    <row r="60" spans="1:13" s="74" customFormat="1" x14ac:dyDescent="0.2">
      <c r="A60" s="25" t="s">
        <v>18</v>
      </c>
      <c r="B60" s="84">
        <v>2</v>
      </c>
      <c r="C60" s="84">
        <v>0</v>
      </c>
      <c r="D60" s="84">
        <v>2</v>
      </c>
      <c r="E60" s="84">
        <v>0</v>
      </c>
      <c r="F60" s="93">
        <v>0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  <c r="L60" s="93">
        <v>0</v>
      </c>
      <c r="M60" s="82">
        <v>0</v>
      </c>
    </row>
    <row r="61" spans="1:13" s="74" customFormat="1" x14ac:dyDescent="0.2">
      <c r="A61" s="25" t="s">
        <v>19</v>
      </c>
      <c r="B61" s="84">
        <v>3</v>
      </c>
      <c r="C61" s="84">
        <v>3</v>
      </c>
      <c r="D61" s="84">
        <v>0</v>
      </c>
      <c r="E61" s="84">
        <v>3</v>
      </c>
      <c r="F61" s="93">
        <v>225</v>
      </c>
      <c r="G61" s="84">
        <v>0</v>
      </c>
      <c r="H61" s="84">
        <v>0</v>
      </c>
      <c r="I61" s="84">
        <v>0</v>
      </c>
      <c r="J61" s="84">
        <v>0</v>
      </c>
      <c r="K61" s="84">
        <v>0</v>
      </c>
      <c r="L61" s="93">
        <v>0</v>
      </c>
      <c r="M61" s="82">
        <v>0</v>
      </c>
    </row>
    <row r="62" spans="1:13" s="74" customFormat="1" x14ac:dyDescent="0.2">
      <c r="A62" s="25" t="s">
        <v>20</v>
      </c>
      <c r="B62" s="84">
        <v>2</v>
      </c>
      <c r="C62" s="84">
        <v>1</v>
      </c>
      <c r="D62" s="84">
        <v>1</v>
      </c>
      <c r="E62" s="84">
        <v>1</v>
      </c>
      <c r="F62" s="93">
        <v>76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93">
        <v>0</v>
      </c>
      <c r="M62" s="82">
        <v>0</v>
      </c>
    </row>
    <row r="63" spans="1:13" s="74" customFormat="1" x14ac:dyDescent="0.2">
      <c r="A63" s="25" t="s">
        <v>21</v>
      </c>
      <c r="B63" s="84">
        <v>1</v>
      </c>
      <c r="C63" s="84">
        <v>0</v>
      </c>
      <c r="D63" s="84">
        <v>1</v>
      </c>
      <c r="E63" s="84">
        <v>0</v>
      </c>
      <c r="F63" s="93">
        <v>0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93">
        <v>0</v>
      </c>
      <c r="M63" s="82">
        <v>0</v>
      </c>
    </row>
    <row r="64" spans="1:13" s="74" customFormat="1" x14ac:dyDescent="0.2">
      <c r="A64" s="25" t="s">
        <v>22</v>
      </c>
      <c r="B64" s="84">
        <v>0</v>
      </c>
      <c r="C64" s="84">
        <v>0</v>
      </c>
      <c r="D64" s="84">
        <v>0</v>
      </c>
      <c r="E64" s="84">
        <v>0</v>
      </c>
      <c r="F64" s="93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93">
        <v>0</v>
      </c>
      <c r="M64" s="82">
        <v>0</v>
      </c>
    </row>
    <row r="65" spans="1:13" s="74" customFormat="1" x14ac:dyDescent="0.2">
      <c r="A65" s="25" t="s">
        <v>23</v>
      </c>
      <c r="B65" s="84">
        <v>1</v>
      </c>
      <c r="C65" s="84">
        <v>1</v>
      </c>
      <c r="D65" s="84">
        <v>0</v>
      </c>
      <c r="E65" s="84">
        <v>0</v>
      </c>
      <c r="F65" s="93">
        <v>0</v>
      </c>
      <c r="G65" s="84">
        <v>1</v>
      </c>
      <c r="H65" s="84">
        <v>0</v>
      </c>
      <c r="I65" s="84">
        <v>0</v>
      </c>
      <c r="J65" s="84">
        <v>0</v>
      </c>
      <c r="K65" s="84">
        <v>0</v>
      </c>
      <c r="L65" s="93">
        <v>0</v>
      </c>
      <c r="M65" s="82">
        <v>0</v>
      </c>
    </row>
    <row r="66" spans="1:13" s="74" customFormat="1" x14ac:dyDescent="0.2">
      <c r="A66" s="25" t="s">
        <v>24</v>
      </c>
      <c r="B66" s="84">
        <v>3</v>
      </c>
      <c r="C66" s="84">
        <v>0</v>
      </c>
      <c r="D66" s="84">
        <v>3</v>
      </c>
      <c r="E66" s="84">
        <v>0</v>
      </c>
      <c r="F66" s="93"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93">
        <v>0</v>
      </c>
      <c r="M66" s="82">
        <v>0</v>
      </c>
    </row>
    <row r="67" spans="1:13" s="74" customFormat="1" x14ac:dyDescent="0.2">
      <c r="A67" s="25" t="s">
        <v>25</v>
      </c>
      <c r="B67" s="84">
        <v>1</v>
      </c>
      <c r="C67" s="84">
        <v>1</v>
      </c>
      <c r="D67" s="84">
        <v>0</v>
      </c>
      <c r="E67" s="84">
        <v>0</v>
      </c>
      <c r="F67" s="93">
        <v>0</v>
      </c>
      <c r="G67" s="84">
        <v>1</v>
      </c>
      <c r="H67" s="84">
        <v>0</v>
      </c>
      <c r="I67" s="84">
        <v>0</v>
      </c>
      <c r="J67" s="84">
        <v>0</v>
      </c>
      <c r="K67" s="84">
        <v>0</v>
      </c>
      <c r="L67" s="93">
        <v>0</v>
      </c>
      <c r="M67" s="82">
        <v>0</v>
      </c>
    </row>
    <row r="68" spans="1:13" s="74" customFormat="1" x14ac:dyDescent="0.2">
      <c r="A68" s="25" t="s">
        <v>38</v>
      </c>
      <c r="B68" s="84">
        <v>0</v>
      </c>
      <c r="C68" s="84">
        <v>0</v>
      </c>
      <c r="D68" s="84">
        <v>0</v>
      </c>
      <c r="E68" s="84">
        <v>0</v>
      </c>
      <c r="F68" s="93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93">
        <v>0</v>
      </c>
      <c r="M68" s="82">
        <v>0</v>
      </c>
    </row>
    <row r="69" spans="1:13" s="74" customFormat="1" x14ac:dyDescent="0.2">
      <c r="A69" s="25" t="s">
        <v>26</v>
      </c>
      <c r="B69" s="84">
        <v>0</v>
      </c>
      <c r="C69" s="84">
        <v>0</v>
      </c>
      <c r="D69" s="84">
        <v>0</v>
      </c>
      <c r="E69" s="84">
        <v>0</v>
      </c>
      <c r="F69" s="93">
        <v>0</v>
      </c>
      <c r="G69" s="84">
        <v>0</v>
      </c>
      <c r="H69" s="84">
        <v>2</v>
      </c>
      <c r="I69" s="84">
        <v>2</v>
      </c>
      <c r="J69" s="84">
        <v>0</v>
      </c>
      <c r="K69" s="84">
        <v>1</v>
      </c>
      <c r="L69" s="93">
        <v>44.74</v>
      </c>
      <c r="M69" s="82">
        <v>1</v>
      </c>
    </row>
    <row r="70" spans="1:13" s="74" customFormat="1" x14ac:dyDescent="0.2">
      <c r="A70" s="25" t="s">
        <v>27</v>
      </c>
      <c r="B70" s="84">
        <v>0</v>
      </c>
      <c r="C70" s="84">
        <v>0</v>
      </c>
      <c r="D70" s="84">
        <v>0</v>
      </c>
      <c r="E70" s="84">
        <v>0</v>
      </c>
      <c r="F70" s="93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93">
        <v>0</v>
      </c>
      <c r="M70" s="82">
        <v>0</v>
      </c>
    </row>
    <row r="71" spans="1:13" s="74" customFormat="1" x14ac:dyDescent="0.2">
      <c r="A71" s="25" t="s">
        <v>28</v>
      </c>
      <c r="B71" s="84">
        <v>0</v>
      </c>
      <c r="C71" s="84">
        <v>0</v>
      </c>
      <c r="D71" s="84">
        <v>0</v>
      </c>
      <c r="E71" s="84">
        <v>0</v>
      </c>
      <c r="F71" s="93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93">
        <v>0</v>
      </c>
      <c r="M71" s="82">
        <v>0</v>
      </c>
    </row>
    <row r="72" spans="1:13" s="74" customFormat="1" x14ac:dyDescent="0.2">
      <c r="A72" s="25" t="s">
        <v>29</v>
      </c>
      <c r="B72" s="84">
        <v>0</v>
      </c>
      <c r="C72" s="84">
        <v>0</v>
      </c>
      <c r="D72" s="84">
        <v>0</v>
      </c>
      <c r="E72" s="84">
        <v>0</v>
      </c>
      <c r="F72" s="93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93">
        <v>0</v>
      </c>
      <c r="M72" s="82">
        <v>0</v>
      </c>
    </row>
    <row r="73" spans="1:13" s="74" customFormat="1" x14ac:dyDescent="0.2">
      <c r="A73" s="25" t="s">
        <v>30</v>
      </c>
      <c r="B73" s="84">
        <v>0</v>
      </c>
      <c r="C73" s="84">
        <v>0</v>
      </c>
      <c r="D73" s="84">
        <v>0</v>
      </c>
      <c r="E73" s="84">
        <v>0</v>
      </c>
      <c r="F73" s="93">
        <v>0</v>
      </c>
      <c r="G73" s="84">
        <v>0</v>
      </c>
      <c r="H73" s="84">
        <v>1</v>
      </c>
      <c r="I73" s="84">
        <v>1</v>
      </c>
      <c r="J73" s="84">
        <v>0</v>
      </c>
      <c r="K73" s="84">
        <v>0</v>
      </c>
      <c r="L73" s="93">
        <v>0</v>
      </c>
      <c r="M73" s="82">
        <v>1</v>
      </c>
    </row>
    <row r="74" spans="1:13" s="74" customFormat="1" x14ac:dyDescent="0.2">
      <c r="A74" s="25" t="s">
        <v>31</v>
      </c>
      <c r="B74" s="84">
        <v>0</v>
      </c>
      <c r="C74" s="84">
        <v>0</v>
      </c>
      <c r="D74" s="84">
        <v>0</v>
      </c>
      <c r="E74" s="84">
        <v>0</v>
      </c>
      <c r="F74" s="93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93">
        <v>0</v>
      </c>
      <c r="M74" s="82">
        <v>0</v>
      </c>
    </row>
    <row r="75" spans="1:13" s="74" customFormat="1" x14ac:dyDescent="0.2">
      <c r="A75" s="25" t="s">
        <v>32</v>
      </c>
      <c r="B75" s="84">
        <v>0</v>
      </c>
      <c r="C75" s="84">
        <v>0</v>
      </c>
      <c r="D75" s="84">
        <v>0</v>
      </c>
      <c r="E75" s="84">
        <v>0</v>
      </c>
      <c r="F75" s="93">
        <v>0</v>
      </c>
      <c r="G75" s="84">
        <v>0</v>
      </c>
      <c r="H75" s="84">
        <v>0</v>
      </c>
      <c r="I75" s="84">
        <v>0</v>
      </c>
      <c r="J75" s="84">
        <v>0</v>
      </c>
      <c r="K75" s="84">
        <v>0</v>
      </c>
      <c r="L75" s="93">
        <v>0</v>
      </c>
      <c r="M75" s="82">
        <v>0</v>
      </c>
    </row>
    <row r="76" spans="1:13" s="74" customFormat="1" x14ac:dyDescent="0.2">
      <c r="A76" s="25" t="s">
        <v>33</v>
      </c>
      <c r="B76" s="84">
        <v>6</v>
      </c>
      <c r="C76" s="84">
        <v>3</v>
      </c>
      <c r="D76" s="84">
        <v>3</v>
      </c>
      <c r="E76" s="84">
        <v>1</v>
      </c>
      <c r="F76" s="93">
        <v>60</v>
      </c>
      <c r="G76" s="84">
        <v>2</v>
      </c>
      <c r="H76" s="84">
        <v>0</v>
      </c>
      <c r="I76" s="84">
        <v>0</v>
      </c>
      <c r="J76" s="84">
        <v>0</v>
      </c>
      <c r="K76" s="84">
        <v>0</v>
      </c>
      <c r="L76" s="93">
        <v>0</v>
      </c>
      <c r="M76" s="82">
        <v>0</v>
      </c>
    </row>
    <row r="77" spans="1:13" s="74" customFormat="1" x14ac:dyDescent="0.2">
      <c r="A77" s="25" t="s">
        <v>34</v>
      </c>
      <c r="B77" s="84">
        <v>1</v>
      </c>
      <c r="C77" s="84">
        <v>0</v>
      </c>
      <c r="D77" s="84">
        <v>1</v>
      </c>
      <c r="E77" s="84">
        <v>0</v>
      </c>
      <c r="F77" s="93">
        <v>0</v>
      </c>
      <c r="G77" s="84">
        <v>0</v>
      </c>
      <c r="H77" s="84">
        <v>0</v>
      </c>
      <c r="I77" s="84">
        <v>0</v>
      </c>
      <c r="J77" s="84">
        <v>0</v>
      </c>
      <c r="K77" s="84">
        <v>0</v>
      </c>
      <c r="L77" s="93">
        <v>0</v>
      </c>
      <c r="M77" s="82">
        <v>0</v>
      </c>
    </row>
    <row r="78" spans="1:13" s="74" customFormat="1" x14ac:dyDescent="0.2">
      <c r="A78" s="25" t="s">
        <v>35</v>
      </c>
      <c r="B78" s="84">
        <v>2</v>
      </c>
      <c r="C78" s="84">
        <v>0</v>
      </c>
      <c r="D78" s="84">
        <v>2</v>
      </c>
      <c r="E78" s="84">
        <v>0</v>
      </c>
      <c r="F78" s="93">
        <v>0</v>
      </c>
      <c r="G78" s="84">
        <v>0</v>
      </c>
      <c r="H78" s="84">
        <v>0</v>
      </c>
      <c r="I78" s="84">
        <v>0</v>
      </c>
      <c r="J78" s="84">
        <v>0</v>
      </c>
      <c r="K78" s="84">
        <v>0</v>
      </c>
      <c r="L78" s="93">
        <v>0</v>
      </c>
      <c r="M78" s="82">
        <v>0</v>
      </c>
    </row>
    <row r="79" spans="1:13" s="74" customFormat="1" x14ac:dyDescent="0.2">
      <c r="A79" s="30" t="s">
        <v>36</v>
      </c>
      <c r="B79" s="85">
        <v>0</v>
      </c>
      <c r="C79" s="85">
        <v>0</v>
      </c>
      <c r="D79" s="85">
        <v>0</v>
      </c>
      <c r="E79" s="85">
        <v>0</v>
      </c>
      <c r="F79" s="94">
        <v>0</v>
      </c>
      <c r="G79" s="85">
        <v>0</v>
      </c>
      <c r="H79" s="85">
        <v>28</v>
      </c>
      <c r="I79" s="85">
        <v>28</v>
      </c>
      <c r="J79" s="85">
        <v>0</v>
      </c>
      <c r="K79" s="85">
        <v>27</v>
      </c>
      <c r="L79" s="94">
        <v>2322</v>
      </c>
      <c r="M79" s="83">
        <v>1</v>
      </c>
    </row>
    <row r="80" spans="1:13" s="74" customFormat="1" x14ac:dyDescent="0.2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62"/>
    </row>
    <row r="81" spans="1:19" s="18" customFormat="1" x14ac:dyDescent="0.2">
      <c r="A81" s="15" t="s">
        <v>43</v>
      </c>
      <c r="B81" s="58">
        <f>SUM(B45:B79)</f>
        <v>31</v>
      </c>
      <c r="C81" s="58">
        <f t="shared" ref="C81:M81" si="2">SUM(C45:C79)</f>
        <v>16</v>
      </c>
      <c r="D81" s="58">
        <f t="shared" si="2"/>
        <v>15</v>
      </c>
      <c r="E81" s="58">
        <f t="shared" si="2"/>
        <v>8</v>
      </c>
      <c r="F81" s="51">
        <f t="shared" si="2"/>
        <v>550</v>
      </c>
      <c r="G81" s="58">
        <f t="shared" si="2"/>
        <v>8</v>
      </c>
      <c r="H81" s="58">
        <f t="shared" si="2"/>
        <v>34</v>
      </c>
      <c r="I81" s="58">
        <f t="shared" si="2"/>
        <v>34</v>
      </c>
      <c r="J81" s="58">
        <f t="shared" si="2"/>
        <v>0</v>
      </c>
      <c r="K81" s="58">
        <f t="shared" si="2"/>
        <v>30</v>
      </c>
      <c r="L81" s="51">
        <f t="shared" si="2"/>
        <v>2546.37</v>
      </c>
      <c r="M81" s="55">
        <f t="shared" si="2"/>
        <v>4</v>
      </c>
    </row>
    <row r="82" spans="1:19" s="74" customFormat="1" x14ac:dyDescent="0.2">
      <c r="I82" s="27"/>
    </row>
    <row r="83" spans="1:19" s="74" customFormat="1" x14ac:dyDescent="0.2"/>
    <row r="84" spans="1:19" s="11" customFormat="1" x14ac:dyDescent="0.2">
      <c r="A84" s="18"/>
      <c r="L84" s="9"/>
      <c r="M84" s="9"/>
      <c r="N84" s="9"/>
      <c r="O84" s="9"/>
      <c r="P84" s="9"/>
      <c r="Q84" s="9"/>
      <c r="R84" s="9"/>
      <c r="S84" s="9"/>
    </row>
    <row r="85" spans="1:19" s="11" customFormat="1" ht="38.25" x14ac:dyDescent="0.2">
      <c r="A85" s="80" t="s">
        <v>48</v>
      </c>
      <c r="B85" s="88" t="s">
        <v>59</v>
      </c>
      <c r="C85" s="89" t="s">
        <v>64</v>
      </c>
      <c r="D85" s="89" t="s">
        <v>70</v>
      </c>
      <c r="E85" s="89" t="s">
        <v>71</v>
      </c>
      <c r="F85" s="89" t="s">
        <v>61</v>
      </c>
      <c r="G85" s="89" t="s">
        <v>66</v>
      </c>
      <c r="H85" s="89" t="s">
        <v>62</v>
      </c>
      <c r="I85" s="89" t="s">
        <v>67</v>
      </c>
      <c r="J85" s="89" t="s">
        <v>63</v>
      </c>
      <c r="K85" s="87" t="s">
        <v>68</v>
      </c>
      <c r="L85" s="72" t="s">
        <v>79</v>
      </c>
      <c r="M85" s="72" t="s">
        <v>80</v>
      </c>
      <c r="N85" s="9"/>
      <c r="O85" s="9"/>
      <c r="P85" s="9"/>
      <c r="Q85" s="9"/>
      <c r="R85" s="9"/>
      <c r="S85" s="9"/>
    </row>
    <row r="86" spans="1:19" s="74" customFormat="1" x14ac:dyDescent="0.2">
      <c r="A86" s="24" t="s">
        <v>3</v>
      </c>
      <c r="B86" s="84">
        <v>11</v>
      </c>
      <c r="C86" s="84">
        <v>0</v>
      </c>
      <c r="D86" s="84">
        <v>4</v>
      </c>
      <c r="E86" s="84">
        <v>0</v>
      </c>
      <c r="F86" s="84">
        <v>8</v>
      </c>
      <c r="G86" s="84">
        <v>0</v>
      </c>
      <c r="H86" s="84">
        <v>2</v>
      </c>
      <c r="I86" s="84">
        <v>0</v>
      </c>
      <c r="J86" s="84">
        <v>1</v>
      </c>
      <c r="K86" s="84">
        <v>0</v>
      </c>
      <c r="L86" s="84">
        <v>0</v>
      </c>
      <c r="M86" s="81">
        <v>0</v>
      </c>
    </row>
    <row r="87" spans="1:19" s="74" customFormat="1" x14ac:dyDescent="0.2">
      <c r="A87" s="25" t="s">
        <v>4</v>
      </c>
      <c r="B87" s="84">
        <v>21</v>
      </c>
      <c r="C87" s="84">
        <v>4</v>
      </c>
      <c r="D87" s="84">
        <v>7</v>
      </c>
      <c r="E87" s="84">
        <v>1</v>
      </c>
      <c r="F87" s="84">
        <v>14</v>
      </c>
      <c r="G87" s="84">
        <v>3</v>
      </c>
      <c r="H87" s="84">
        <v>2</v>
      </c>
      <c r="I87" s="84">
        <v>2</v>
      </c>
      <c r="J87" s="84">
        <v>1</v>
      </c>
      <c r="K87" s="84">
        <v>0</v>
      </c>
      <c r="L87" s="84">
        <v>0</v>
      </c>
      <c r="M87" s="82">
        <v>0</v>
      </c>
    </row>
    <row r="88" spans="1:19" s="74" customFormat="1" x14ac:dyDescent="0.2">
      <c r="A88" s="25" t="s">
        <v>5</v>
      </c>
      <c r="B88" s="84">
        <v>3</v>
      </c>
      <c r="C88" s="84">
        <v>0</v>
      </c>
      <c r="D88" s="84">
        <v>2</v>
      </c>
      <c r="E88" s="84">
        <v>0</v>
      </c>
      <c r="F88" s="84">
        <v>1</v>
      </c>
      <c r="G88" s="84">
        <v>0</v>
      </c>
      <c r="H88" s="84">
        <v>0</v>
      </c>
      <c r="I88" s="84">
        <v>0</v>
      </c>
      <c r="J88" s="84">
        <v>1</v>
      </c>
      <c r="K88" s="84">
        <v>0</v>
      </c>
      <c r="L88" s="84">
        <v>0</v>
      </c>
      <c r="M88" s="82">
        <v>0</v>
      </c>
    </row>
    <row r="89" spans="1:19" s="74" customFormat="1" x14ac:dyDescent="0.2">
      <c r="A89" s="13" t="s">
        <v>6</v>
      </c>
      <c r="B89" s="84">
        <v>11</v>
      </c>
      <c r="C89" s="84">
        <v>4</v>
      </c>
      <c r="D89" s="84">
        <v>3</v>
      </c>
      <c r="E89" s="84">
        <v>0</v>
      </c>
      <c r="F89" s="84">
        <v>8</v>
      </c>
      <c r="G89" s="84">
        <v>4</v>
      </c>
      <c r="H89" s="84">
        <v>2</v>
      </c>
      <c r="I89" s="84">
        <v>0</v>
      </c>
      <c r="J89" s="84">
        <v>1</v>
      </c>
      <c r="K89" s="84">
        <v>0</v>
      </c>
      <c r="L89" s="84">
        <v>0</v>
      </c>
      <c r="M89" s="82">
        <v>0</v>
      </c>
    </row>
    <row r="90" spans="1:19" s="74" customFormat="1" x14ac:dyDescent="0.2">
      <c r="A90" s="13" t="s">
        <v>7</v>
      </c>
      <c r="B90" s="84">
        <v>0</v>
      </c>
      <c r="C90" s="84">
        <v>0</v>
      </c>
      <c r="D90" s="84">
        <v>0</v>
      </c>
      <c r="E90" s="84">
        <v>0</v>
      </c>
      <c r="F90" s="84">
        <v>0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2">
        <v>0</v>
      </c>
    </row>
    <row r="91" spans="1:19" s="74" customFormat="1" x14ac:dyDescent="0.2">
      <c r="A91" s="13" t="s">
        <v>8</v>
      </c>
      <c r="B91" s="84">
        <v>11</v>
      </c>
      <c r="C91" s="84">
        <v>2</v>
      </c>
      <c r="D91" s="84">
        <v>8</v>
      </c>
      <c r="E91" s="84">
        <v>1</v>
      </c>
      <c r="F91" s="84">
        <v>3</v>
      </c>
      <c r="G91" s="84">
        <v>1</v>
      </c>
      <c r="H91" s="84">
        <v>0</v>
      </c>
      <c r="I91" s="84">
        <v>0</v>
      </c>
      <c r="J91" s="84">
        <v>1</v>
      </c>
      <c r="K91" s="84">
        <v>1</v>
      </c>
      <c r="L91" s="84">
        <v>0</v>
      </c>
      <c r="M91" s="82">
        <v>0</v>
      </c>
    </row>
    <row r="92" spans="1:19" s="74" customFormat="1" x14ac:dyDescent="0.2">
      <c r="A92" s="13" t="s">
        <v>9</v>
      </c>
      <c r="B92" s="84">
        <v>13</v>
      </c>
      <c r="C92" s="84">
        <v>0</v>
      </c>
      <c r="D92" s="84">
        <v>10</v>
      </c>
      <c r="E92" s="84">
        <v>0</v>
      </c>
      <c r="F92" s="84">
        <v>3</v>
      </c>
      <c r="G92" s="84">
        <v>0</v>
      </c>
      <c r="H92" s="84">
        <v>2</v>
      </c>
      <c r="I92" s="84">
        <v>0</v>
      </c>
      <c r="J92" s="84">
        <v>1</v>
      </c>
      <c r="K92" s="84">
        <v>0</v>
      </c>
      <c r="L92" s="84">
        <v>0</v>
      </c>
      <c r="M92" s="82">
        <v>0</v>
      </c>
    </row>
    <row r="93" spans="1:19" s="74" customFormat="1" x14ac:dyDescent="0.2">
      <c r="A93" s="13" t="s">
        <v>10</v>
      </c>
      <c r="B93" s="84">
        <v>14</v>
      </c>
      <c r="C93" s="84">
        <v>0</v>
      </c>
      <c r="D93" s="84">
        <v>10</v>
      </c>
      <c r="E93" s="84">
        <v>0</v>
      </c>
      <c r="F93" s="84">
        <v>5</v>
      </c>
      <c r="G93" s="84">
        <v>0</v>
      </c>
      <c r="H93" s="84">
        <v>2</v>
      </c>
      <c r="I93" s="84">
        <v>0</v>
      </c>
      <c r="J93" s="84">
        <v>1</v>
      </c>
      <c r="K93" s="84">
        <v>0</v>
      </c>
      <c r="L93" s="84">
        <v>0</v>
      </c>
      <c r="M93" s="82">
        <v>0</v>
      </c>
    </row>
    <row r="94" spans="1:19" s="74" customFormat="1" x14ac:dyDescent="0.2">
      <c r="A94" s="13" t="s">
        <v>11</v>
      </c>
      <c r="B94" s="84">
        <v>6</v>
      </c>
      <c r="C94" s="84">
        <v>1</v>
      </c>
      <c r="D94" s="84">
        <v>2</v>
      </c>
      <c r="E94" s="84">
        <v>1</v>
      </c>
      <c r="F94" s="84">
        <v>3</v>
      </c>
      <c r="G94" s="84">
        <v>0</v>
      </c>
      <c r="H94" s="84">
        <v>2</v>
      </c>
      <c r="I94" s="84">
        <v>2</v>
      </c>
      <c r="J94" s="84">
        <v>0</v>
      </c>
      <c r="K94" s="84">
        <v>1</v>
      </c>
      <c r="L94" s="84">
        <v>0</v>
      </c>
      <c r="M94" s="82">
        <v>0</v>
      </c>
    </row>
    <row r="95" spans="1:19" s="74" customFormat="1" x14ac:dyDescent="0.2">
      <c r="A95" s="13" t="s">
        <v>12</v>
      </c>
      <c r="B95" s="84">
        <v>4</v>
      </c>
      <c r="C95" s="84">
        <v>0</v>
      </c>
      <c r="D95" s="84">
        <v>1</v>
      </c>
      <c r="E95" s="84">
        <v>0</v>
      </c>
      <c r="F95" s="84">
        <v>3</v>
      </c>
      <c r="G95" s="84">
        <v>0</v>
      </c>
      <c r="H95" s="84">
        <v>0</v>
      </c>
      <c r="I95" s="84">
        <v>0</v>
      </c>
      <c r="J95" s="84">
        <v>0</v>
      </c>
      <c r="K95" s="84">
        <v>0</v>
      </c>
      <c r="L95" s="84">
        <v>0</v>
      </c>
      <c r="M95" s="82">
        <v>0</v>
      </c>
    </row>
    <row r="96" spans="1:19" s="74" customFormat="1" x14ac:dyDescent="0.2">
      <c r="A96" s="13" t="s">
        <v>13</v>
      </c>
      <c r="B96" s="84">
        <v>0</v>
      </c>
      <c r="C96" s="84">
        <v>0</v>
      </c>
      <c r="D96" s="84">
        <v>0</v>
      </c>
      <c r="E96" s="84">
        <v>0</v>
      </c>
      <c r="F96" s="84">
        <v>0</v>
      </c>
      <c r="G96" s="84">
        <v>0</v>
      </c>
      <c r="H96" s="84">
        <v>0</v>
      </c>
      <c r="I96" s="84">
        <v>0</v>
      </c>
      <c r="J96" s="84">
        <v>0</v>
      </c>
      <c r="K96" s="84">
        <v>0</v>
      </c>
      <c r="L96" s="84">
        <v>0</v>
      </c>
      <c r="M96" s="82">
        <v>0</v>
      </c>
    </row>
    <row r="97" spans="1:18" s="74" customFormat="1" x14ac:dyDescent="0.2">
      <c r="A97" s="13" t="s">
        <v>14</v>
      </c>
      <c r="B97" s="84">
        <v>18</v>
      </c>
      <c r="C97" s="84">
        <v>2</v>
      </c>
      <c r="D97" s="84">
        <v>3</v>
      </c>
      <c r="E97" s="84">
        <v>2</v>
      </c>
      <c r="F97" s="84">
        <v>14</v>
      </c>
      <c r="G97" s="84">
        <v>0</v>
      </c>
      <c r="H97" s="84">
        <v>2</v>
      </c>
      <c r="I97" s="84">
        <v>2</v>
      </c>
      <c r="J97" s="84">
        <v>1</v>
      </c>
      <c r="K97" s="84">
        <v>1</v>
      </c>
      <c r="L97" s="84">
        <v>0</v>
      </c>
      <c r="M97" s="82">
        <v>0</v>
      </c>
      <c r="R97" s="65"/>
    </row>
    <row r="98" spans="1:18" s="74" customFormat="1" x14ac:dyDescent="0.2">
      <c r="A98" s="13" t="s">
        <v>15</v>
      </c>
      <c r="B98" s="84">
        <v>15</v>
      </c>
      <c r="C98" s="84">
        <v>4</v>
      </c>
      <c r="D98" s="84">
        <v>6</v>
      </c>
      <c r="E98" s="84">
        <v>4</v>
      </c>
      <c r="F98" s="84">
        <v>7</v>
      </c>
      <c r="G98" s="84">
        <v>0</v>
      </c>
      <c r="H98" s="84">
        <v>2</v>
      </c>
      <c r="I98" s="84">
        <v>2</v>
      </c>
      <c r="J98" s="84">
        <v>1</v>
      </c>
      <c r="K98" s="84">
        <v>1</v>
      </c>
      <c r="L98" s="84">
        <v>0</v>
      </c>
      <c r="M98" s="82">
        <v>0</v>
      </c>
      <c r="R98" s="65"/>
    </row>
    <row r="99" spans="1:18" s="74" customFormat="1" x14ac:dyDescent="0.2">
      <c r="A99" s="13" t="s">
        <v>16</v>
      </c>
      <c r="B99" s="84">
        <v>8</v>
      </c>
      <c r="C99" s="84">
        <v>0</v>
      </c>
      <c r="D99" s="84">
        <v>5</v>
      </c>
      <c r="E99" s="84">
        <v>0</v>
      </c>
      <c r="F99" s="84">
        <v>3</v>
      </c>
      <c r="G99" s="84">
        <v>0</v>
      </c>
      <c r="H99" s="84">
        <v>2</v>
      </c>
      <c r="I99" s="84">
        <v>0</v>
      </c>
      <c r="J99" s="84">
        <v>1</v>
      </c>
      <c r="K99" s="84">
        <v>0</v>
      </c>
      <c r="L99" s="84">
        <v>0</v>
      </c>
      <c r="M99" s="82">
        <v>0</v>
      </c>
    </row>
    <row r="100" spans="1:18" s="74" customFormat="1" x14ac:dyDescent="0.2">
      <c r="A100" s="13" t="s">
        <v>17</v>
      </c>
      <c r="B100" s="84">
        <v>15</v>
      </c>
      <c r="C100" s="84">
        <v>0</v>
      </c>
      <c r="D100" s="84">
        <v>4</v>
      </c>
      <c r="E100" s="84">
        <v>0</v>
      </c>
      <c r="F100" s="84">
        <v>11</v>
      </c>
      <c r="G100" s="84">
        <v>0</v>
      </c>
      <c r="H100" s="84">
        <v>2</v>
      </c>
      <c r="I100" s="84">
        <v>0</v>
      </c>
      <c r="J100" s="84">
        <v>1</v>
      </c>
      <c r="K100" s="84">
        <v>0</v>
      </c>
      <c r="L100" s="84">
        <v>0</v>
      </c>
      <c r="M100" s="82">
        <v>0</v>
      </c>
    </row>
    <row r="101" spans="1:18" s="74" customFormat="1" x14ac:dyDescent="0.2">
      <c r="A101" s="13" t="s">
        <v>18</v>
      </c>
      <c r="B101" s="84">
        <v>15</v>
      </c>
      <c r="C101" s="84">
        <v>2</v>
      </c>
      <c r="D101" s="84">
        <v>8</v>
      </c>
      <c r="E101" s="84">
        <v>0</v>
      </c>
      <c r="F101" s="84">
        <v>8</v>
      </c>
      <c r="G101" s="84">
        <v>2</v>
      </c>
      <c r="H101" s="84">
        <v>2</v>
      </c>
      <c r="I101" s="84">
        <v>0</v>
      </c>
      <c r="J101" s="84">
        <v>1</v>
      </c>
      <c r="K101" s="84">
        <v>0</v>
      </c>
      <c r="L101" s="84">
        <v>0</v>
      </c>
      <c r="M101" s="82">
        <v>0</v>
      </c>
      <c r="R101" s="65"/>
    </row>
    <row r="102" spans="1:18" s="74" customFormat="1" x14ac:dyDescent="0.2">
      <c r="A102" s="13" t="s">
        <v>19</v>
      </c>
      <c r="B102" s="84">
        <v>2</v>
      </c>
      <c r="C102" s="84">
        <v>0</v>
      </c>
      <c r="D102" s="84">
        <v>1</v>
      </c>
      <c r="E102" s="84">
        <v>0</v>
      </c>
      <c r="F102" s="84">
        <v>0</v>
      </c>
      <c r="G102" s="84">
        <v>0</v>
      </c>
      <c r="H102" s="84">
        <v>0</v>
      </c>
      <c r="I102" s="84">
        <v>0</v>
      </c>
      <c r="J102" s="84">
        <v>1</v>
      </c>
      <c r="K102" s="84">
        <v>0</v>
      </c>
      <c r="L102" s="84">
        <v>0</v>
      </c>
      <c r="M102" s="82">
        <v>0</v>
      </c>
    </row>
    <row r="103" spans="1:18" s="74" customFormat="1" x14ac:dyDescent="0.2">
      <c r="A103" s="13" t="s">
        <v>20</v>
      </c>
      <c r="B103" s="84">
        <v>14</v>
      </c>
      <c r="C103" s="84">
        <v>9</v>
      </c>
      <c r="D103" s="84">
        <v>7</v>
      </c>
      <c r="E103" s="84">
        <v>5</v>
      </c>
      <c r="F103" s="84">
        <v>7</v>
      </c>
      <c r="G103" s="84">
        <v>3</v>
      </c>
      <c r="H103" s="84">
        <v>0</v>
      </c>
      <c r="I103" s="84">
        <v>2</v>
      </c>
      <c r="J103" s="84">
        <v>0</v>
      </c>
      <c r="K103" s="84">
        <v>1</v>
      </c>
      <c r="L103" s="84">
        <v>0</v>
      </c>
      <c r="M103" s="82">
        <v>0</v>
      </c>
    </row>
    <row r="104" spans="1:18" s="74" customFormat="1" x14ac:dyDescent="0.2">
      <c r="A104" s="13" t="s">
        <v>21</v>
      </c>
      <c r="B104" s="84">
        <v>20</v>
      </c>
      <c r="C104" s="84">
        <v>4</v>
      </c>
      <c r="D104" s="84">
        <v>6</v>
      </c>
      <c r="E104" s="84">
        <v>2</v>
      </c>
      <c r="F104" s="84">
        <v>14</v>
      </c>
      <c r="G104" s="84">
        <v>2</v>
      </c>
      <c r="H104" s="84">
        <v>2</v>
      </c>
      <c r="I104" s="84">
        <v>2</v>
      </c>
      <c r="J104" s="84">
        <v>1</v>
      </c>
      <c r="K104" s="84">
        <v>1</v>
      </c>
      <c r="L104" s="84">
        <v>0</v>
      </c>
      <c r="M104" s="82">
        <v>0</v>
      </c>
    </row>
    <row r="105" spans="1:18" s="74" customFormat="1" x14ac:dyDescent="0.2">
      <c r="A105" s="13" t="s">
        <v>22</v>
      </c>
      <c r="B105" s="84">
        <v>0</v>
      </c>
      <c r="C105" s="84">
        <v>0</v>
      </c>
      <c r="D105" s="84">
        <v>0</v>
      </c>
      <c r="E105" s="84">
        <v>0</v>
      </c>
      <c r="F105" s="84">
        <v>0</v>
      </c>
      <c r="G105" s="84">
        <v>0</v>
      </c>
      <c r="H105" s="84">
        <v>0</v>
      </c>
      <c r="I105" s="84">
        <v>0</v>
      </c>
      <c r="J105" s="84">
        <v>0</v>
      </c>
      <c r="K105" s="84">
        <v>0</v>
      </c>
      <c r="L105" s="84">
        <v>0</v>
      </c>
      <c r="M105" s="82">
        <v>0</v>
      </c>
    </row>
    <row r="106" spans="1:18" s="74" customFormat="1" x14ac:dyDescent="0.2">
      <c r="A106" s="13" t="s">
        <v>23</v>
      </c>
      <c r="B106" s="84">
        <v>3</v>
      </c>
      <c r="C106" s="84">
        <v>2</v>
      </c>
      <c r="D106" s="84">
        <v>0</v>
      </c>
      <c r="E106" s="84">
        <v>0</v>
      </c>
      <c r="F106" s="84">
        <v>3</v>
      </c>
      <c r="G106" s="84">
        <v>2</v>
      </c>
      <c r="H106" s="84">
        <v>2</v>
      </c>
      <c r="I106" s="84">
        <v>0</v>
      </c>
      <c r="J106" s="84">
        <v>1</v>
      </c>
      <c r="K106" s="84">
        <v>0</v>
      </c>
      <c r="L106" s="84">
        <v>0</v>
      </c>
      <c r="M106" s="82">
        <v>0</v>
      </c>
    </row>
    <row r="107" spans="1:18" s="74" customFormat="1" x14ac:dyDescent="0.2">
      <c r="A107" s="13" t="s">
        <v>24</v>
      </c>
      <c r="B107" s="84">
        <v>4</v>
      </c>
      <c r="C107" s="84">
        <v>0</v>
      </c>
      <c r="D107" s="84">
        <v>1</v>
      </c>
      <c r="E107" s="84">
        <v>0</v>
      </c>
      <c r="F107" s="84">
        <v>2</v>
      </c>
      <c r="G107" s="84">
        <v>0</v>
      </c>
      <c r="H107" s="84">
        <v>2</v>
      </c>
      <c r="I107" s="84">
        <v>0</v>
      </c>
      <c r="J107" s="84">
        <v>0</v>
      </c>
      <c r="K107" s="84">
        <v>0</v>
      </c>
      <c r="L107" s="84">
        <v>0</v>
      </c>
      <c r="M107" s="82">
        <v>0</v>
      </c>
    </row>
    <row r="108" spans="1:18" s="74" customFormat="1" x14ac:dyDescent="0.2">
      <c r="A108" s="13" t="s">
        <v>25</v>
      </c>
      <c r="B108" s="84">
        <v>9</v>
      </c>
      <c r="C108" s="84">
        <v>1</v>
      </c>
      <c r="D108" s="84">
        <v>5</v>
      </c>
      <c r="E108" s="84">
        <v>0</v>
      </c>
      <c r="F108" s="84">
        <v>4</v>
      </c>
      <c r="G108" s="84">
        <v>1</v>
      </c>
      <c r="H108" s="84">
        <v>2</v>
      </c>
      <c r="I108" s="84">
        <v>0</v>
      </c>
      <c r="J108" s="84">
        <v>1</v>
      </c>
      <c r="K108" s="84">
        <v>0</v>
      </c>
      <c r="L108" s="84">
        <v>0</v>
      </c>
      <c r="M108" s="82">
        <v>0</v>
      </c>
    </row>
    <row r="109" spans="1:18" s="74" customFormat="1" x14ac:dyDescent="0.2">
      <c r="A109" s="13" t="s">
        <v>38</v>
      </c>
      <c r="B109" s="84">
        <v>0</v>
      </c>
      <c r="C109" s="84">
        <v>0</v>
      </c>
      <c r="D109" s="84">
        <v>0</v>
      </c>
      <c r="E109" s="84">
        <v>0</v>
      </c>
      <c r="F109" s="84">
        <v>0</v>
      </c>
      <c r="G109" s="84">
        <v>0</v>
      </c>
      <c r="H109" s="84">
        <v>0</v>
      </c>
      <c r="I109" s="84">
        <v>0</v>
      </c>
      <c r="J109" s="84">
        <v>0</v>
      </c>
      <c r="K109" s="84">
        <v>0</v>
      </c>
      <c r="L109" s="84">
        <v>0</v>
      </c>
      <c r="M109" s="82">
        <v>0</v>
      </c>
    </row>
    <row r="110" spans="1:18" s="74" customFormat="1" x14ac:dyDescent="0.2">
      <c r="A110" s="13" t="s">
        <v>26</v>
      </c>
      <c r="B110" s="84">
        <v>10</v>
      </c>
      <c r="C110" s="84">
        <v>0</v>
      </c>
      <c r="D110" s="84">
        <v>3</v>
      </c>
      <c r="E110" s="84">
        <v>0</v>
      </c>
      <c r="F110" s="84">
        <v>7</v>
      </c>
      <c r="G110" s="84">
        <v>0</v>
      </c>
      <c r="H110" s="84">
        <v>2</v>
      </c>
      <c r="I110" s="84">
        <v>0</v>
      </c>
      <c r="J110" s="84">
        <v>1</v>
      </c>
      <c r="K110" s="84">
        <v>0</v>
      </c>
      <c r="L110" s="84">
        <v>0</v>
      </c>
      <c r="M110" s="82">
        <v>0</v>
      </c>
    </row>
    <row r="111" spans="1:18" s="74" customFormat="1" x14ac:dyDescent="0.2">
      <c r="A111" s="13" t="s">
        <v>27</v>
      </c>
      <c r="B111" s="84">
        <v>11</v>
      </c>
      <c r="C111" s="84">
        <v>1</v>
      </c>
      <c r="D111" s="84">
        <v>5</v>
      </c>
      <c r="E111" s="84">
        <v>0</v>
      </c>
      <c r="F111" s="84">
        <v>5</v>
      </c>
      <c r="G111" s="84">
        <v>1</v>
      </c>
      <c r="H111" s="84">
        <v>0</v>
      </c>
      <c r="I111" s="84">
        <v>0</v>
      </c>
      <c r="J111" s="84">
        <v>1</v>
      </c>
      <c r="K111" s="84">
        <v>0</v>
      </c>
      <c r="L111" s="84">
        <v>0</v>
      </c>
      <c r="M111" s="82">
        <v>0</v>
      </c>
    </row>
    <row r="112" spans="1:18" s="74" customFormat="1" x14ac:dyDescent="0.2">
      <c r="A112" s="13" t="s">
        <v>28</v>
      </c>
      <c r="B112" s="84">
        <v>15</v>
      </c>
      <c r="C112" s="84">
        <v>2</v>
      </c>
      <c r="D112" s="84">
        <v>2</v>
      </c>
      <c r="E112" s="84">
        <v>2</v>
      </c>
      <c r="F112" s="84">
        <v>12</v>
      </c>
      <c r="G112" s="84">
        <v>0</v>
      </c>
      <c r="H112" s="84">
        <v>2</v>
      </c>
      <c r="I112" s="84">
        <v>2</v>
      </c>
      <c r="J112" s="84">
        <v>1</v>
      </c>
      <c r="K112" s="84">
        <v>1</v>
      </c>
      <c r="L112" s="84">
        <v>0</v>
      </c>
      <c r="M112" s="82">
        <v>0</v>
      </c>
    </row>
    <row r="113" spans="1:13" s="74" customFormat="1" x14ac:dyDescent="0.2">
      <c r="A113" s="13" t="s">
        <v>29</v>
      </c>
      <c r="B113" s="84">
        <v>6</v>
      </c>
      <c r="C113" s="84">
        <v>3</v>
      </c>
      <c r="D113" s="84">
        <v>4</v>
      </c>
      <c r="E113" s="84">
        <v>0</v>
      </c>
      <c r="F113" s="84">
        <v>2</v>
      </c>
      <c r="G113" s="84">
        <v>3</v>
      </c>
      <c r="H113" s="84">
        <v>0</v>
      </c>
      <c r="I113" s="84">
        <v>0</v>
      </c>
      <c r="J113" s="84">
        <v>1</v>
      </c>
      <c r="K113" s="84">
        <v>0</v>
      </c>
      <c r="L113" s="84">
        <v>0</v>
      </c>
      <c r="M113" s="82">
        <v>0</v>
      </c>
    </row>
    <row r="114" spans="1:13" s="74" customFormat="1" x14ac:dyDescent="0.2">
      <c r="A114" s="13" t="s">
        <v>30</v>
      </c>
      <c r="B114" s="84">
        <v>0</v>
      </c>
      <c r="C114" s="84">
        <v>0</v>
      </c>
      <c r="D114" s="84">
        <v>0</v>
      </c>
      <c r="E114" s="84">
        <v>0</v>
      </c>
      <c r="F114" s="84">
        <v>0</v>
      </c>
      <c r="G114" s="84">
        <v>0</v>
      </c>
      <c r="H114" s="84">
        <v>0</v>
      </c>
      <c r="I114" s="84">
        <v>0</v>
      </c>
      <c r="J114" s="84">
        <v>0</v>
      </c>
      <c r="K114" s="84">
        <v>0</v>
      </c>
      <c r="L114" s="84">
        <v>0</v>
      </c>
      <c r="M114" s="82">
        <v>0</v>
      </c>
    </row>
    <row r="115" spans="1:13" s="74" customFormat="1" x14ac:dyDescent="0.2">
      <c r="A115" s="13" t="s">
        <v>31</v>
      </c>
      <c r="B115" s="84">
        <v>3</v>
      </c>
      <c r="C115" s="84">
        <v>0</v>
      </c>
      <c r="D115" s="84">
        <v>2</v>
      </c>
      <c r="E115" s="84">
        <v>0</v>
      </c>
      <c r="F115" s="84">
        <v>0</v>
      </c>
      <c r="G115" s="84">
        <v>0</v>
      </c>
      <c r="H115" s="84">
        <v>0</v>
      </c>
      <c r="I115" s="84">
        <v>0</v>
      </c>
      <c r="J115" s="84">
        <v>1</v>
      </c>
      <c r="K115" s="84">
        <v>0</v>
      </c>
      <c r="L115" s="84">
        <v>0</v>
      </c>
      <c r="M115" s="82">
        <v>0</v>
      </c>
    </row>
    <row r="116" spans="1:13" s="74" customFormat="1" x14ac:dyDescent="0.2">
      <c r="A116" s="13" t="s">
        <v>32</v>
      </c>
      <c r="B116" s="84">
        <v>1</v>
      </c>
      <c r="C116" s="84">
        <v>0</v>
      </c>
      <c r="D116" s="84">
        <v>1</v>
      </c>
      <c r="E116" s="84">
        <v>0</v>
      </c>
      <c r="F116" s="84">
        <v>0</v>
      </c>
      <c r="G116" s="84">
        <v>0</v>
      </c>
      <c r="H116" s="84">
        <v>0</v>
      </c>
      <c r="I116" s="84">
        <v>0</v>
      </c>
      <c r="J116" s="84">
        <v>1</v>
      </c>
      <c r="K116" s="84">
        <v>0</v>
      </c>
      <c r="L116" s="84">
        <v>0</v>
      </c>
      <c r="M116" s="82">
        <v>0</v>
      </c>
    </row>
    <row r="117" spans="1:13" s="74" customFormat="1" x14ac:dyDescent="0.2">
      <c r="A117" s="13" t="s">
        <v>33</v>
      </c>
      <c r="B117" s="84">
        <v>49</v>
      </c>
      <c r="C117" s="84">
        <v>30</v>
      </c>
      <c r="D117" s="84">
        <v>17</v>
      </c>
      <c r="E117" s="84">
        <v>23</v>
      </c>
      <c r="F117" s="84">
        <v>32</v>
      </c>
      <c r="G117" s="84">
        <v>4</v>
      </c>
      <c r="H117" s="84">
        <v>0</v>
      </c>
      <c r="I117" s="84">
        <v>3</v>
      </c>
      <c r="J117" s="84">
        <v>0</v>
      </c>
      <c r="K117" s="84">
        <v>1</v>
      </c>
      <c r="L117" s="84">
        <v>0</v>
      </c>
      <c r="M117" s="82">
        <v>0</v>
      </c>
    </row>
    <row r="118" spans="1:13" s="74" customFormat="1" x14ac:dyDescent="0.2">
      <c r="A118" s="13" t="s">
        <v>34</v>
      </c>
      <c r="B118" s="84">
        <v>18</v>
      </c>
      <c r="C118" s="84">
        <v>2</v>
      </c>
      <c r="D118" s="84">
        <v>8</v>
      </c>
      <c r="E118" s="84">
        <v>0</v>
      </c>
      <c r="F118" s="84">
        <v>8</v>
      </c>
      <c r="G118" s="84">
        <v>2</v>
      </c>
      <c r="H118" s="84">
        <v>2</v>
      </c>
      <c r="I118" s="84">
        <v>2</v>
      </c>
      <c r="J118" s="84">
        <v>1</v>
      </c>
      <c r="K118" s="84">
        <v>0</v>
      </c>
      <c r="L118" s="84">
        <v>0</v>
      </c>
      <c r="M118" s="82">
        <v>0</v>
      </c>
    </row>
    <row r="119" spans="1:13" s="74" customFormat="1" x14ac:dyDescent="0.2">
      <c r="A119" s="13" t="s">
        <v>35</v>
      </c>
      <c r="B119" s="84">
        <v>6</v>
      </c>
      <c r="C119" s="84">
        <v>1</v>
      </c>
      <c r="D119" s="84">
        <v>1</v>
      </c>
      <c r="E119" s="84">
        <v>0</v>
      </c>
      <c r="F119" s="84">
        <v>4</v>
      </c>
      <c r="G119" s="84">
        <v>1</v>
      </c>
      <c r="H119" s="84">
        <v>0</v>
      </c>
      <c r="I119" s="84">
        <v>0</v>
      </c>
      <c r="J119" s="84">
        <v>1</v>
      </c>
      <c r="K119" s="84">
        <v>0</v>
      </c>
      <c r="L119" s="84">
        <v>0</v>
      </c>
      <c r="M119" s="82">
        <v>0</v>
      </c>
    </row>
    <row r="120" spans="1:13" s="74" customFormat="1" x14ac:dyDescent="0.2">
      <c r="A120" s="30" t="s">
        <v>36</v>
      </c>
      <c r="B120" s="85">
        <v>9</v>
      </c>
      <c r="C120" s="85">
        <v>1</v>
      </c>
      <c r="D120" s="85">
        <v>6</v>
      </c>
      <c r="E120" s="85">
        <v>0</v>
      </c>
      <c r="F120" s="85">
        <v>3</v>
      </c>
      <c r="G120" s="85">
        <v>1</v>
      </c>
      <c r="H120" s="85">
        <v>0</v>
      </c>
      <c r="I120" s="85">
        <v>0</v>
      </c>
      <c r="J120" s="85">
        <v>1</v>
      </c>
      <c r="K120" s="85">
        <v>0</v>
      </c>
      <c r="L120" s="85">
        <v>0</v>
      </c>
      <c r="M120" s="83">
        <v>0</v>
      </c>
    </row>
    <row r="121" spans="1:13" s="74" customFormat="1" x14ac:dyDescent="0.2">
      <c r="A121" s="14"/>
      <c r="B121" s="59"/>
      <c r="C121" s="86"/>
      <c r="D121" s="61"/>
      <c r="E121" s="61"/>
      <c r="F121" s="86"/>
      <c r="G121" s="61"/>
      <c r="H121" s="61"/>
      <c r="I121" s="86"/>
      <c r="J121" s="61"/>
      <c r="K121" s="62"/>
      <c r="L121" s="63"/>
      <c r="M121" s="62"/>
    </row>
    <row r="122" spans="1:13" s="74" customFormat="1" x14ac:dyDescent="0.2">
      <c r="A122" s="15" t="s">
        <v>43</v>
      </c>
      <c r="B122" s="64">
        <f>SUM(B86:B120)</f>
        <v>345</v>
      </c>
      <c r="C122" s="64">
        <f t="shared" ref="C122:M122" si="3">SUM(C86:C120)</f>
        <v>75</v>
      </c>
      <c r="D122" s="64">
        <f t="shared" si="3"/>
        <v>142</v>
      </c>
      <c r="E122" s="64">
        <f t="shared" si="3"/>
        <v>41</v>
      </c>
      <c r="F122" s="64">
        <f t="shared" si="3"/>
        <v>194</v>
      </c>
      <c r="G122" s="64">
        <f t="shared" si="3"/>
        <v>30</v>
      </c>
      <c r="H122" s="64">
        <f t="shared" si="3"/>
        <v>36</v>
      </c>
      <c r="I122" s="64">
        <f t="shared" si="3"/>
        <v>19</v>
      </c>
      <c r="J122" s="64">
        <f t="shared" si="3"/>
        <v>25</v>
      </c>
      <c r="K122" s="64">
        <f t="shared" si="3"/>
        <v>8</v>
      </c>
      <c r="L122" s="64">
        <f t="shared" si="3"/>
        <v>0</v>
      </c>
      <c r="M122" s="55">
        <f t="shared" si="3"/>
        <v>0</v>
      </c>
    </row>
    <row r="123" spans="1:13" x14ac:dyDescent="0.2">
      <c r="C123" s="28"/>
      <c r="G123" s="28"/>
      <c r="J123" s="28"/>
      <c r="L123" s="74"/>
      <c r="M123" s="74"/>
    </row>
    <row r="124" spans="1:13" x14ac:dyDescent="0.2">
      <c r="A124" s="17"/>
      <c r="B124" s="66"/>
    </row>
    <row r="125" spans="1:13" x14ac:dyDescent="0.2">
      <c r="A125" s="17"/>
      <c r="B125" s="66"/>
    </row>
    <row r="126" spans="1:13" x14ac:dyDescent="0.2">
      <c r="A126" s="12"/>
      <c r="B126" s="66"/>
    </row>
    <row r="127" spans="1:13" x14ac:dyDescent="0.2">
      <c r="A127" s="12"/>
      <c r="B127" s="66"/>
    </row>
  </sheetData>
  <mergeCells count="4">
    <mergeCell ref="L4:M4"/>
    <mergeCell ref="L5:N5"/>
    <mergeCell ref="L6:N6"/>
    <mergeCell ref="L7:R7"/>
  </mergeCells>
  <phoneticPr fontId="23" type="noConversion"/>
  <pageMargins left="0.74803149606299213" right="0.74803149606299213" top="0.78740157480314965" bottom="0.78740157480314965" header="0.51181102362204722" footer="0.51181102362204722"/>
  <pageSetup paperSize="9" fitToHeight="3" orientation="landscape" r:id="rId1"/>
  <headerFooter alignWithMargins="0"/>
  <rowBreaks count="1" manualBreakCount="1">
    <brk id="8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14"/>
  <sheetViews>
    <sheetView workbookViewId="0">
      <selection activeCell="H30" sqref="H30"/>
    </sheetView>
  </sheetViews>
  <sheetFormatPr defaultRowHeight="12.75" x14ac:dyDescent="0.2"/>
  <cols>
    <col min="1" max="1" width="16.85546875" customWidth="1"/>
    <col min="2" max="2" width="12.28515625" customWidth="1"/>
    <col min="3" max="3" width="12.42578125" customWidth="1"/>
    <col min="4" max="4" width="12.85546875" customWidth="1"/>
    <col min="5" max="5" width="12.5703125" customWidth="1"/>
    <col min="6" max="6" width="12.7109375" customWidth="1"/>
    <col min="7" max="8" width="12.42578125" customWidth="1"/>
    <col min="9" max="9" width="12.85546875" customWidth="1"/>
    <col min="10" max="10" width="12.42578125" customWidth="1"/>
    <col min="11" max="11" width="12.140625" customWidth="1"/>
    <col min="13" max="13" width="12.42578125" customWidth="1"/>
  </cols>
  <sheetData>
    <row r="1" spans="1:32" x14ac:dyDescent="0.2">
      <c r="A1" s="32" t="s">
        <v>85</v>
      </c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32" ht="15" x14ac:dyDescent="0.25">
      <c r="A2" s="3"/>
      <c r="B2" s="2"/>
      <c r="C2" s="2"/>
      <c r="D2" s="2"/>
      <c r="E2" s="2"/>
      <c r="F2" s="2"/>
      <c r="G2" s="2"/>
      <c r="H2" s="2"/>
      <c r="I2" s="2"/>
    </row>
    <row r="3" spans="1:32" ht="38.25" x14ac:dyDescent="0.2">
      <c r="A3" s="69" t="s">
        <v>47</v>
      </c>
      <c r="B3" s="76" t="s">
        <v>76</v>
      </c>
      <c r="C3" s="76" t="s">
        <v>0</v>
      </c>
      <c r="D3" s="76" t="s">
        <v>57</v>
      </c>
      <c r="E3" s="76" t="s">
        <v>72</v>
      </c>
      <c r="F3" s="76" t="s">
        <v>1</v>
      </c>
      <c r="G3" s="76" t="s">
        <v>73</v>
      </c>
      <c r="H3" s="76" t="s">
        <v>69</v>
      </c>
      <c r="I3" s="76" t="s">
        <v>2</v>
      </c>
      <c r="J3" s="76" t="s">
        <v>58</v>
      </c>
      <c r="O3" s="29" t="s">
        <v>44</v>
      </c>
    </row>
    <row r="4" spans="1:32" x14ac:dyDescent="0.2">
      <c r="A4" s="25" t="s">
        <v>38</v>
      </c>
      <c r="B4" s="100">
        <v>120</v>
      </c>
      <c r="C4" s="100">
        <f t="shared" ref="C4" si="0">SUM(C5:C6)</f>
        <v>0</v>
      </c>
      <c r="D4" s="100">
        <f>E4+G4</f>
        <v>121</v>
      </c>
      <c r="E4" s="100">
        <v>76</v>
      </c>
      <c r="F4" s="100">
        <v>55</v>
      </c>
      <c r="G4" s="100">
        <v>45</v>
      </c>
      <c r="H4" s="100">
        <v>0</v>
      </c>
      <c r="I4" s="100">
        <v>2</v>
      </c>
      <c r="J4" s="100">
        <v>7</v>
      </c>
      <c r="O4" s="29" t="s">
        <v>50</v>
      </c>
    </row>
    <row r="5" spans="1:32" x14ac:dyDescent="0.2">
      <c r="A5" s="99" t="s">
        <v>77</v>
      </c>
      <c r="B5" s="84">
        <v>114</v>
      </c>
      <c r="C5" s="84">
        <v>0</v>
      </c>
      <c r="D5" s="84">
        <f t="shared" ref="D5:D6" si="1">E5+G5</f>
        <v>116</v>
      </c>
      <c r="E5" s="84">
        <v>72</v>
      </c>
      <c r="F5" s="84">
        <v>53</v>
      </c>
      <c r="G5" s="84">
        <v>44</v>
      </c>
      <c r="H5" s="84">
        <v>0</v>
      </c>
      <c r="I5" s="84">
        <v>1</v>
      </c>
      <c r="J5" s="84">
        <v>5</v>
      </c>
      <c r="O5" s="29" t="s">
        <v>49</v>
      </c>
    </row>
    <row r="6" spans="1:32" x14ac:dyDescent="0.2">
      <c r="A6" s="99" t="s">
        <v>78</v>
      </c>
      <c r="B6" s="84">
        <v>6</v>
      </c>
      <c r="C6" s="84">
        <v>0</v>
      </c>
      <c r="D6" s="84">
        <f t="shared" si="1"/>
        <v>5</v>
      </c>
      <c r="E6" s="84">
        <v>4</v>
      </c>
      <c r="F6" s="84">
        <v>2</v>
      </c>
      <c r="G6" s="84">
        <v>1</v>
      </c>
      <c r="H6" s="84">
        <v>0</v>
      </c>
      <c r="I6" s="84">
        <v>1</v>
      </c>
      <c r="J6" s="84">
        <v>2</v>
      </c>
      <c r="O6" s="34" t="s">
        <v>54</v>
      </c>
    </row>
    <row r="7" spans="1:32" s="10" customFormat="1" ht="15.75" x14ac:dyDescent="0.2">
      <c r="A7" s="4"/>
      <c r="C7"/>
      <c r="N7" s="7"/>
      <c r="O7" s="7"/>
      <c r="P7" s="7"/>
      <c r="Q7" s="7"/>
      <c r="R7" s="7"/>
      <c r="S7" s="7"/>
      <c r="T7" s="7"/>
      <c r="U7" s="7"/>
      <c r="V7" s="7"/>
      <c r="Y7" s="11"/>
      <c r="Z7" s="11"/>
      <c r="AA7" s="11"/>
      <c r="AB7" s="11"/>
    </row>
    <row r="8" spans="1:32" s="10" customFormat="1" ht="38.25" x14ac:dyDescent="0.2">
      <c r="A8" s="80" t="s">
        <v>41</v>
      </c>
      <c r="B8" s="72" t="s">
        <v>59</v>
      </c>
      <c r="C8" s="72" t="s">
        <v>60</v>
      </c>
      <c r="D8" s="72" t="s">
        <v>61</v>
      </c>
      <c r="E8" s="72" t="s">
        <v>62</v>
      </c>
      <c r="F8" s="72" t="s">
        <v>40</v>
      </c>
      <c r="G8" s="72" t="s">
        <v>63</v>
      </c>
      <c r="H8" s="72" t="s">
        <v>64</v>
      </c>
      <c r="I8" s="72" t="s">
        <v>65</v>
      </c>
      <c r="J8" s="72" t="s">
        <v>66</v>
      </c>
      <c r="K8" s="72" t="s">
        <v>67</v>
      </c>
      <c r="L8" s="72" t="s">
        <v>51</v>
      </c>
      <c r="M8" s="72" t="s">
        <v>68</v>
      </c>
      <c r="R8" s="7"/>
      <c r="S8" s="7"/>
      <c r="T8" s="7"/>
      <c r="U8" s="7"/>
      <c r="V8" s="7"/>
      <c r="W8" s="7"/>
      <c r="X8" s="7"/>
      <c r="Y8" s="7"/>
      <c r="Z8" s="7"/>
      <c r="AC8" s="11"/>
      <c r="AD8" s="11"/>
      <c r="AE8" s="11"/>
      <c r="AF8" s="11"/>
    </row>
    <row r="9" spans="1:32" ht="15" x14ac:dyDescent="0.2">
      <c r="A9" s="1" t="s">
        <v>38</v>
      </c>
      <c r="B9" s="56">
        <v>0</v>
      </c>
      <c r="C9" s="56">
        <v>0</v>
      </c>
      <c r="D9" s="56">
        <v>0</v>
      </c>
      <c r="E9" s="56">
        <v>0</v>
      </c>
      <c r="F9" s="31">
        <v>0</v>
      </c>
      <c r="G9" s="56">
        <v>0</v>
      </c>
      <c r="H9" s="56">
        <v>0</v>
      </c>
      <c r="I9" s="56">
        <v>0</v>
      </c>
      <c r="J9" s="56">
        <v>0</v>
      </c>
      <c r="K9" s="57">
        <v>0</v>
      </c>
      <c r="L9" s="31">
        <v>0</v>
      </c>
      <c r="M9" s="56">
        <v>0</v>
      </c>
    </row>
    <row r="12" spans="1:32" ht="15.75" x14ac:dyDescent="0.25">
      <c r="A12" s="8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32" ht="38.25" x14ac:dyDescent="0.2">
      <c r="A13" s="80" t="s">
        <v>48</v>
      </c>
      <c r="B13" s="88" t="s">
        <v>59</v>
      </c>
      <c r="C13" s="89" t="s">
        <v>64</v>
      </c>
      <c r="D13" s="89" t="s">
        <v>70</v>
      </c>
      <c r="E13" s="89" t="s">
        <v>71</v>
      </c>
      <c r="F13" s="89" t="s">
        <v>61</v>
      </c>
      <c r="G13" s="89" t="s">
        <v>66</v>
      </c>
      <c r="H13" s="89" t="s">
        <v>62</v>
      </c>
      <c r="I13" s="89" t="s">
        <v>67</v>
      </c>
      <c r="J13" s="89" t="s">
        <v>63</v>
      </c>
      <c r="K13" s="87" t="s">
        <v>68</v>
      </c>
    </row>
    <row r="14" spans="1:32" ht="15" x14ac:dyDescent="0.2">
      <c r="A14" s="1" t="s">
        <v>38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103"/>
      <c r="M14" s="104"/>
    </row>
  </sheetData>
  <phoneticPr fontId="23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27"/>
  <sheetViews>
    <sheetView zoomScaleNormal="100" workbookViewId="0">
      <selection activeCell="N107" sqref="N107"/>
    </sheetView>
  </sheetViews>
  <sheetFormatPr defaultColWidth="23.42578125" defaultRowHeight="12.75" x14ac:dyDescent="0.2"/>
  <cols>
    <col min="1" max="1" width="25.42578125" style="23" customWidth="1"/>
    <col min="2" max="3" width="15.28515625" style="23" customWidth="1"/>
    <col min="4" max="4" width="12.140625" style="23" customWidth="1"/>
    <col min="5" max="5" width="13.140625" style="23" customWidth="1"/>
    <col min="6" max="6" width="12.28515625" style="23" customWidth="1"/>
    <col min="7" max="7" width="12.7109375" style="23" customWidth="1"/>
    <col min="8" max="8" width="13" style="23" customWidth="1"/>
    <col min="9" max="9" width="13.42578125" style="23" customWidth="1"/>
    <col min="10" max="10" width="14.140625" style="23" customWidth="1"/>
    <col min="11" max="11" width="14.42578125" style="23" customWidth="1"/>
    <col min="12" max="12" width="15.140625" style="23" customWidth="1"/>
    <col min="13" max="13" width="16.5703125" style="23" customWidth="1"/>
    <col min="14" max="16384" width="23.42578125" style="23"/>
  </cols>
  <sheetData>
    <row r="1" spans="1:20" s="74" customFormat="1" x14ac:dyDescent="0.2">
      <c r="A1" s="33" t="s">
        <v>86</v>
      </c>
      <c r="B1" s="29"/>
    </row>
    <row r="2" spans="1:20" s="74" customFormat="1" x14ac:dyDescent="0.2">
      <c r="A2" s="19"/>
      <c r="B2" s="19"/>
      <c r="C2" s="19"/>
      <c r="E2" s="19"/>
      <c r="F2" s="19"/>
      <c r="G2" s="19"/>
      <c r="H2" s="19"/>
      <c r="I2" s="19"/>
      <c r="J2" s="19"/>
    </row>
    <row r="3" spans="1:20" s="74" customFormat="1" ht="38.25" x14ac:dyDescent="0.2">
      <c r="A3" s="69" t="s">
        <v>47</v>
      </c>
      <c r="B3" s="76" t="s">
        <v>76</v>
      </c>
      <c r="C3" s="76" t="s">
        <v>0</v>
      </c>
      <c r="D3" s="76" t="s">
        <v>57</v>
      </c>
      <c r="E3" s="76" t="s">
        <v>72</v>
      </c>
      <c r="F3" s="76" t="s">
        <v>1</v>
      </c>
      <c r="G3" s="76" t="s">
        <v>73</v>
      </c>
      <c r="H3" s="76" t="s">
        <v>69</v>
      </c>
      <c r="I3" s="76" t="s">
        <v>2</v>
      </c>
      <c r="J3" s="76" t="s">
        <v>58</v>
      </c>
    </row>
    <row r="4" spans="1:20" s="74" customFormat="1" ht="12.75" customHeight="1" x14ac:dyDescent="0.2">
      <c r="A4" s="25" t="s">
        <v>3</v>
      </c>
      <c r="B4" s="84">
        <f>SUM('Parking (PCN,Clamp,Remove'!B9+'Bus Lanes'!B9+'Moving Traffic'!B4)</f>
        <v>927</v>
      </c>
      <c r="C4" s="84">
        <f>SUM('Parking (PCN,Clamp,Remove'!C9+'Bus Lanes'!C9+'Moving Traffic'!C4)</f>
        <v>290</v>
      </c>
      <c r="D4" s="84">
        <f>SUM('Parking (PCN,Clamp,Remove'!D9+'Bus Lanes'!D9+'Moving Traffic'!D4)</f>
        <v>846</v>
      </c>
      <c r="E4" s="84">
        <f>SUM('Parking (PCN,Clamp,Remove'!E9+'Bus Lanes'!E9+'Moving Traffic'!E4)</f>
        <v>529</v>
      </c>
      <c r="F4" s="84">
        <f>SUM('Parking (PCN,Clamp,Remove'!F9+'Bus Lanes'!F9+'Moving Traffic'!F4)</f>
        <v>181</v>
      </c>
      <c r="G4" s="84">
        <f>SUM('Parking (PCN,Clamp,Remove'!G9+'Bus Lanes'!G9+'Moving Traffic'!G4)</f>
        <v>317</v>
      </c>
      <c r="H4" s="84">
        <f>SUM('Parking (PCN,Clamp,Remove'!H9+'Bus Lanes'!H9+'Moving Traffic'!H4)</f>
        <v>9</v>
      </c>
      <c r="I4" s="81">
        <f>SUM('Parking (PCN,Clamp,Remove'!I9+'Bus Lanes'!I9+'Moving Traffic'!I4)</f>
        <v>19</v>
      </c>
      <c r="J4" s="81">
        <f>SUM('Parking (PCN,Clamp,Remove'!J9+'Bus Lanes'!J9+'Moving Traffic'!J4)</f>
        <v>59</v>
      </c>
      <c r="L4" s="106" t="s">
        <v>44</v>
      </c>
      <c r="M4" s="106"/>
      <c r="N4" s="29"/>
      <c r="O4" s="29"/>
      <c r="P4" s="29"/>
      <c r="Q4" s="29"/>
      <c r="R4" s="29"/>
      <c r="S4" s="29"/>
      <c r="T4" s="29"/>
    </row>
    <row r="5" spans="1:20" s="74" customFormat="1" ht="12.75" customHeight="1" x14ac:dyDescent="0.2">
      <c r="A5" s="25" t="s">
        <v>4</v>
      </c>
      <c r="B5" s="84">
        <f>SUM('Parking (PCN,Clamp,Remove'!B10+'Bus Lanes'!B10+'Moving Traffic'!B5)</f>
        <v>1309</v>
      </c>
      <c r="C5" s="84">
        <f>SUM('Parking (PCN,Clamp,Remove'!C10+'Bus Lanes'!C10+'Moving Traffic'!C5)</f>
        <v>151</v>
      </c>
      <c r="D5" s="84">
        <f>SUM('Parking (PCN,Clamp,Remove'!D10+'Bus Lanes'!D10+'Moving Traffic'!D5)</f>
        <v>1194</v>
      </c>
      <c r="E5" s="84">
        <f>SUM('Parking (PCN,Clamp,Remove'!E10+'Bus Lanes'!E10+'Moving Traffic'!E5)</f>
        <v>576</v>
      </c>
      <c r="F5" s="84">
        <f>SUM('Parking (PCN,Clamp,Remove'!F10+'Bus Lanes'!F10+'Moving Traffic'!F5)</f>
        <v>253</v>
      </c>
      <c r="G5" s="84">
        <f>SUM('Parking (PCN,Clamp,Remove'!G10+'Bus Lanes'!G10+'Moving Traffic'!G5)</f>
        <v>618</v>
      </c>
      <c r="H5" s="84">
        <f>SUM('Parking (PCN,Clamp,Remove'!H10+'Bus Lanes'!H10+'Moving Traffic'!H5)</f>
        <v>14</v>
      </c>
      <c r="I5" s="82">
        <f>SUM('Parking (PCN,Clamp,Remove'!I10+'Bus Lanes'!I10+'Moving Traffic'!I5)</f>
        <v>27</v>
      </c>
      <c r="J5" s="82">
        <f>SUM('Parking (PCN,Clamp,Remove'!J10+'Bus Lanes'!J10+'Moving Traffic'!J5)</f>
        <v>61</v>
      </c>
      <c r="L5" s="106" t="s">
        <v>50</v>
      </c>
      <c r="M5" s="106"/>
      <c r="N5" s="106"/>
      <c r="O5" s="29"/>
      <c r="P5" s="29"/>
      <c r="Q5" s="29"/>
      <c r="R5" s="29"/>
      <c r="S5" s="29"/>
      <c r="T5" s="29"/>
    </row>
    <row r="6" spans="1:20" s="74" customFormat="1" ht="12.75" customHeight="1" x14ac:dyDescent="0.2">
      <c r="A6" s="25" t="s">
        <v>5</v>
      </c>
      <c r="B6" s="84">
        <f>SUM('Parking (PCN,Clamp,Remove'!B11+'Bus Lanes'!B11+'Moving Traffic'!B6)</f>
        <v>200</v>
      </c>
      <c r="C6" s="84">
        <f>SUM('Parking (PCN,Clamp,Remove'!C11+'Bus Lanes'!C11+'Moving Traffic'!C6)</f>
        <v>129</v>
      </c>
      <c r="D6" s="84">
        <f>SUM('Parking (PCN,Clamp,Remove'!D11+'Bus Lanes'!D11+'Moving Traffic'!D6)</f>
        <v>176</v>
      </c>
      <c r="E6" s="84">
        <f>SUM('Parking (PCN,Clamp,Remove'!E11+'Bus Lanes'!E11+'Moving Traffic'!E6)</f>
        <v>86</v>
      </c>
      <c r="F6" s="84">
        <f>SUM('Parking (PCN,Clamp,Remove'!F11+'Bus Lanes'!F11+'Moving Traffic'!F6)</f>
        <v>58</v>
      </c>
      <c r="G6" s="84">
        <f>SUM('Parking (PCN,Clamp,Remove'!G11+'Bus Lanes'!G11+'Moving Traffic'!G6)</f>
        <v>90</v>
      </c>
      <c r="H6" s="84">
        <f>SUM('Parking (PCN,Clamp,Remove'!H11+'Bus Lanes'!H11+'Moving Traffic'!H6)</f>
        <v>1</v>
      </c>
      <c r="I6" s="82">
        <f>SUM('Parking (PCN,Clamp,Remove'!I11+'Bus Lanes'!I11+'Moving Traffic'!I6)</f>
        <v>4</v>
      </c>
      <c r="J6" s="82">
        <f>SUM('Parking (PCN,Clamp,Remove'!J11+'Bus Lanes'!J11+'Moving Traffic'!J6)</f>
        <v>13</v>
      </c>
      <c r="L6" s="106" t="s">
        <v>49</v>
      </c>
      <c r="M6" s="106"/>
      <c r="N6" s="106"/>
      <c r="O6" s="29"/>
      <c r="P6" s="29"/>
      <c r="Q6" s="29"/>
      <c r="R6" s="29"/>
      <c r="S6" s="29"/>
      <c r="T6" s="29"/>
    </row>
    <row r="7" spans="1:20" s="74" customFormat="1" ht="12.75" customHeight="1" x14ac:dyDescent="0.2">
      <c r="A7" s="25" t="s">
        <v>6</v>
      </c>
      <c r="B7" s="84">
        <f>SUM('Parking (PCN,Clamp,Remove'!B12+'Bus Lanes'!B12+'Moving Traffic'!B7)</f>
        <v>844</v>
      </c>
      <c r="C7" s="84">
        <f>SUM('Parking (PCN,Clamp,Remove'!C12+'Bus Lanes'!C12+'Moving Traffic'!C7)</f>
        <v>159</v>
      </c>
      <c r="D7" s="84">
        <f>SUM('Parking (PCN,Clamp,Remove'!D12+'Bus Lanes'!D12+'Moving Traffic'!D7)</f>
        <v>751</v>
      </c>
      <c r="E7" s="84">
        <f>SUM('Parking (PCN,Clamp,Remove'!E12+'Bus Lanes'!E12+'Moving Traffic'!E7)</f>
        <v>356</v>
      </c>
      <c r="F7" s="84">
        <f>SUM('Parking (PCN,Clamp,Remove'!F12+'Bus Lanes'!F12+'Moving Traffic'!F7)</f>
        <v>193</v>
      </c>
      <c r="G7" s="84">
        <f>SUM('Parking (PCN,Clamp,Remove'!G12+'Bus Lanes'!G12+'Moving Traffic'!G7)</f>
        <v>395</v>
      </c>
      <c r="H7" s="84">
        <f>SUM('Parking (PCN,Clamp,Remove'!H12+'Bus Lanes'!H12+'Moving Traffic'!H7)</f>
        <v>4</v>
      </c>
      <c r="I7" s="82">
        <f>SUM('Parking (PCN,Clamp,Remove'!I12+'Bus Lanes'!I12+'Moving Traffic'!I7)</f>
        <v>30</v>
      </c>
      <c r="J7" s="82">
        <f>SUM('Parking (PCN,Clamp,Remove'!J12+'Bus Lanes'!J12+'Moving Traffic'!J7)</f>
        <v>51</v>
      </c>
      <c r="L7" s="106" t="s">
        <v>46</v>
      </c>
      <c r="M7" s="106"/>
      <c r="N7" s="106"/>
      <c r="O7" s="106"/>
      <c r="P7" s="106"/>
      <c r="Q7" s="106"/>
      <c r="R7" s="106"/>
      <c r="S7" s="29"/>
      <c r="T7" s="29"/>
    </row>
    <row r="8" spans="1:20" s="74" customFormat="1" x14ac:dyDescent="0.2">
      <c r="A8" s="25" t="s">
        <v>7</v>
      </c>
      <c r="B8" s="84">
        <f>SUM('Parking (PCN,Clamp,Remove'!B13+'Bus Lanes'!B13+'Moving Traffic'!B8)</f>
        <v>178</v>
      </c>
      <c r="C8" s="84">
        <f>SUM('Parking (PCN,Clamp,Remove'!C13+'Bus Lanes'!C13+'Moving Traffic'!C8)</f>
        <v>144</v>
      </c>
      <c r="D8" s="84">
        <f>SUM('Parking (PCN,Clamp,Remove'!D13+'Bus Lanes'!D13+'Moving Traffic'!D8)</f>
        <v>155</v>
      </c>
      <c r="E8" s="84">
        <f>SUM('Parking (PCN,Clamp,Remove'!E13+'Bus Lanes'!E13+'Moving Traffic'!E8)</f>
        <v>71</v>
      </c>
      <c r="F8" s="84">
        <f>SUM('Parking (PCN,Clamp,Remove'!F13+'Bus Lanes'!F13+'Moving Traffic'!F8)</f>
        <v>43</v>
      </c>
      <c r="G8" s="84">
        <f>SUM('Parking (PCN,Clamp,Remove'!G13+'Bus Lanes'!G13+'Moving Traffic'!G8)</f>
        <v>84</v>
      </c>
      <c r="H8" s="84">
        <f>SUM('Parking (PCN,Clamp,Remove'!H13+'Bus Lanes'!H13+'Moving Traffic'!H8)</f>
        <v>2</v>
      </c>
      <c r="I8" s="82">
        <f>SUM('Parking (PCN,Clamp,Remove'!I13+'Bus Lanes'!I13+'Moving Traffic'!I8)</f>
        <v>1</v>
      </c>
      <c r="J8" s="82">
        <f>SUM('Parking (PCN,Clamp,Remove'!J13+'Bus Lanes'!J13+'Moving Traffic'!J8)</f>
        <v>18</v>
      </c>
      <c r="M8" s="29"/>
      <c r="N8" s="29"/>
      <c r="O8" s="29"/>
      <c r="P8" s="29"/>
      <c r="Q8" s="29"/>
      <c r="R8" s="29"/>
      <c r="S8" s="29"/>
      <c r="T8" s="29"/>
    </row>
    <row r="9" spans="1:20" s="74" customFormat="1" x14ac:dyDescent="0.2">
      <c r="A9" s="25" t="s">
        <v>8</v>
      </c>
      <c r="B9" s="84">
        <f>SUM('Parking (PCN,Clamp,Remove'!B14+'Bus Lanes'!B14+'Moving Traffic'!B9)</f>
        <v>1531</v>
      </c>
      <c r="C9" s="84">
        <f>SUM('Parking (PCN,Clamp,Remove'!C14+'Bus Lanes'!C14+'Moving Traffic'!C9)</f>
        <v>479</v>
      </c>
      <c r="D9" s="84">
        <f>SUM('Parking (PCN,Clamp,Remove'!D14+'Bus Lanes'!D14+'Moving Traffic'!D9)</f>
        <v>1376</v>
      </c>
      <c r="E9" s="84">
        <f>SUM('Parking (PCN,Clamp,Remove'!E14+'Bus Lanes'!E14+'Moving Traffic'!E9)</f>
        <v>460</v>
      </c>
      <c r="F9" s="84">
        <f>SUM('Parking (PCN,Clamp,Remove'!F14+'Bus Lanes'!F14+'Moving Traffic'!F9)</f>
        <v>147</v>
      </c>
      <c r="G9" s="84">
        <f>SUM('Parking (PCN,Clamp,Remove'!G14+'Bus Lanes'!G14+'Moving Traffic'!G9)</f>
        <v>916</v>
      </c>
      <c r="H9" s="84">
        <f>SUM('Parking (PCN,Clamp,Remove'!H14+'Bus Lanes'!H14+'Moving Traffic'!H9)</f>
        <v>19</v>
      </c>
      <c r="I9" s="82">
        <f>SUM('Parking (PCN,Clamp,Remove'!I14+'Bus Lanes'!I14+'Moving Traffic'!I9)</f>
        <v>20</v>
      </c>
      <c r="J9" s="82">
        <f>SUM('Parking (PCN,Clamp,Remove'!J14+'Bus Lanes'!J14+'Moving Traffic'!J9)</f>
        <v>92</v>
      </c>
      <c r="M9" s="29"/>
      <c r="N9" s="29"/>
      <c r="O9" s="29"/>
      <c r="P9" s="29"/>
      <c r="Q9" s="29"/>
      <c r="R9" s="29"/>
      <c r="S9" s="29"/>
      <c r="T9" s="29"/>
    </row>
    <row r="10" spans="1:20" s="74" customFormat="1" x14ac:dyDescent="0.2">
      <c r="A10" s="25" t="s">
        <v>9</v>
      </c>
      <c r="B10" s="84">
        <f>SUM('Parking (PCN,Clamp,Remove'!B15+'Bus Lanes'!B15+'Moving Traffic'!B10)</f>
        <v>616</v>
      </c>
      <c r="C10" s="84">
        <f>SUM('Parking (PCN,Clamp,Remove'!C15+'Bus Lanes'!C15+'Moving Traffic'!C10)</f>
        <v>14</v>
      </c>
      <c r="D10" s="84">
        <f>SUM('Parking (PCN,Clamp,Remove'!D15+'Bus Lanes'!D15+'Moving Traffic'!D10)</f>
        <v>518</v>
      </c>
      <c r="E10" s="84">
        <f>SUM('Parking (PCN,Clamp,Remove'!E15+'Bus Lanes'!E15+'Moving Traffic'!E10)</f>
        <v>304</v>
      </c>
      <c r="F10" s="84">
        <f>SUM('Parking (PCN,Clamp,Remove'!F15+'Bus Lanes'!F15+'Moving Traffic'!F10)</f>
        <v>107</v>
      </c>
      <c r="G10" s="84">
        <f>SUM('Parking (PCN,Clamp,Remove'!G15+'Bus Lanes'!G15+'Moving Traffic'!G10)</f>
        <v>214</v>
      </c>
      <c r="H10" s="84">
        <f>SUM('Parking (PCN,Clamp,Remove'!H15+'Bus Lanes'!H15+'Moving Traffic'!H10)</f>
        <v>1</v>
      </c>
      <c r="I10" s="82">
        <f>SUM('Parking (PCN,Clamp,Remove'!I15+'Bus Lanes'!I15+'Moving Traffic'!I10)</f>
        <v>9</v>
      </c>
      <c r="J10" s="82">
        <f>SUM('Parking (PCN,Clamp,Remove'!J15+'Bus Lanes'!J15+'Moving Traffic'!J10)</f>
        <v>42</v>
      </c>
      <c r="M10" s="29"/>
      <c r="N10" s="29"/>
      <c r="O10" s="29"/>
      <c r="P10" s="29"/>
      <c r="Q10" s="29"/>
      <c r="R10" s="29"/>
      <c r="S10" s="29"/>
      <c r="T10" s="29"/>
    </row>
    <row r="11" spans="1:20" s="74" customFormat="1" x14ac:dyDescent="0.2">
      <c r="A11" s="25" t="s">
        <v>10</v>
      </c>
      <c r="B11" s="84">
        <f>SUM('Parking (PCN,Clamp,Remove'!B16+'Bus Lanes'!B16+'Moving Traffic'!B11)</f>
        <v>1149</v>
      </c>
      <c r="C11" s="84">
        <f>SUM('Parking (PCN,Clamp,Remove'!C16+'Bus Lanes'!C16+'Moving Traffic'!C11)</f>
        <v>488</v>
      </c>
      <c r="D11" s="84">
        <f>SUM('Parking (PCN,Clamp,Remove'!D16+'Bus Lanes'!D16+'Moving Traffic'!D11)</f>
        <v>1104</v>
      </c>
      <c r="E11" s="84">
        <f>SUM('Parking (PCN,Clamp,Remove'!E16+'Bus Lanes'!E16+'Moving Traffic'!E11)</f>
        <v>406</v>
      </c>
      <c r="F11" s="84">
        <f>SUM('Parking (PCN,Clamp,Remove'!F16+'Bus Lanes'!F16+'Moving Traffic'!F11)</f>
        <v>153</v>
      </c>
      <c r="G11" s="84">
        <f>SUM('Parking (PCN,Clamp,Remove'!G16+'Bus Lanes'!G16+'Moving Traffic'!G11)</f>
        <v>698</v>
      </c>
      <c r="H11" s="84">
        <f>SUM('Parking (PCN,Clamp,Remove'!H16+'Bus Lanes'!H16+'Moving Traffic'!H11)</f>
        <v>10</v>
      </c>
      <c r="I11" s="82">
        <f>SUM('Parking (PCN,Clamp,Remove'!I16+'Bus Lanes'!I16+'Moving Traffic'!I11)</f>
        <v>17</v>
      </c>
      <c r="J11" s="82">
        <f>SUM('Parking (PCN,Clamp,Remove'!J16+'Bus Lanes'!J16+'Moving Traffic'!J11)</f>
        <v>68</v>
      </c>
      <c r="M11" s="29"/>
      <c r="N11" s="29"/>
      <c r="O11" s="29"/>
      <c r="P11" s="29"/>
      <c r="Q11" s="29"/>
      <c r="R11" s="29"/>
      <c r="S11" s="29"/>
      <c r="T11" s="29"/>
    </row>
    <row r="12" spans="1:20" s="74" customFormat="1" x14ac:dyDescent="0.2">
      <c r="A12" s="25" t="s">
        <v>11</v>
      </c>
      <c r="B12" s="84">
        <f>SUM('Parking (PCN,Clamp,Remove'!B17+'Bus Lanes'!B17+'Moving Traffic'!B12)</f>
        <v>1398</v>
      </c>
      <c r="C12" s="84">
        <f>SUM('Parking (PCN,Clamp,Remove'!C17+'Bus Lanes'!C17+'Moving Traffic'!C12)</f>
        <v>38</v>
      </c>
      <c r="D12" s="84">
        <f>SUM('Parking (PCN,Clamp,Remove'!D17+'Bus Lanes'!D17+'Moving Traffic'!D12)</f>
        <v>1052</v>
      </c>
      <c r="E12" s="84">
        <f>SUM('Parking (PCN,Clamp,Remove'!E17+'Bus Lanes'!E17+'Moving Traffic'!E12)</f>
        <v>710</v>
      </c>
      <c r="F12" s="84">
        <f>SUM('Parking (PCN,Clamp,Remove'!F17+'Bus Lanes'!F17+'Moving Traffic'!F12)</f>
        <v>551</v>
      </c>
      <c r="G12" s="84">
        <f>SUM('Parking (PCN,Clamp,Remove'!G17+'Bus Lanes'!G17+'Moving Traffic'!G12)</f>
        <v>342</v>
      </c>
      <c r="H12" s="84">
        <f>SUM('Parking (PCN,Clamp,Remove'!H17+'Bus Lanes'!H17+'Moving Traffic'!H12)</f>
        <v>4</v>
      </c>
      <c r="I12" s="82">
        <f>SUM('Parking (PCN,Clamp,Remove'!I17+'Bus Lanes'!I17+'Moving Traffic'!I12)</f>
        <v>12</v>
      </c>
      <c r="J12" s="82">
        <f>SUM('Parking (PCN,Clamp,Remove'!J17+'Bus Lanes'!J17+'Moving Traffic'!J12)</f>
        <v>49</v>
      </c>
      <c r="M12" s="29"/>
      <c r="N12" s="29"/>
      <c r="O12" s="29"/>
      <c r="P12" s="29"/>
      <c r="Q12" s="29"/>
      <c r="R12" s="29"/>
      <c r="S12" s="29"/>
      <c r="T12" s="29"/>
    </row>
    <row r="13" spans="1:20" s="74" customFormat="1" x14ac:dyDescent="0.2">
      <c r="A13" s="25" t="s">
        <v>12</v>
      </c>
      <c r="B13" s="84">
        <f>SUM('Parking (PCN,Clamp,Remove'!B18+'Bus Lanes'!B18+'Moving Traffic'!B13)</f>
        <v>762</v>
      </c>
      <c r="C13" s="84">
        <f>SUM('Parking (PCN,Clamp,Remove'!C18+'Bus Lanes'!C18+'Moving Traffic'!C13)</f>
        <v>87</v>
      </c>
      <c r="D13" s="84">
        <f>SUM('Parking (PCN,Clamp,Remove'!D18+'Bus Lanes'!D18+'Moving Traffic'!D13)</f>
        <v>631</v>
      </c>
      <c r="E13" s="84">
        <f>SUM('Parking (PCN,Clamp,Remove'!E18+'Bus Lanes'!E18+'Moving Traffic'!E13)</f>
        <v>407</v>
      </c>
      <c r="F13" s="84">
        <f>SUM('Parking (PCN,Clamp,Remove'!F18+'Bus Lanes'!F18+'Moving Traffic'!F13)</f>
        <v>312</v>
      </c>
      <c r="G13" s="84">
        <f>SUM('Parking (PCN,Clamp,Remove'!G18+'Bus Lanes'!G18+'Moving Traffic'!G13)</f>
        <v>224</v>
      </c>
      <c r="H13" s="84">
        <f>SUM('Parking (PCN,Clamp,Remove'!H18+'Bus Lanes'!H18+'Moving Traffic'!H13)</f>
        <v>3</v>
      </c>
      <c r="I13" s="82">
        <f>SUM('Parking (PCN,Clamp,Remove'!I18+'Bus Lanes'!I18+'Moving Traffic'!I13)</f>
        <v>20</v>
      </c>
      <c r="J13" s="82">
        <f>SUM('Parking (PCN,Clamp,Remove'!J18+'Bus Lanes'!J18+'Moving Traffic'!J13)</f>
        <v>32</v>
      </c>
      <c r="M13" s="29"/>
      <c r="N13" s="29"/>
      <c r="O13" s="29"/>
      <c r="P13" s="29"/>
      <c r="Q13" s="29"/>
      <c r="R13" s="29"/>
      <c r="S13" s="29"/>
      <c r="T13" s="29"/>
    </row>
    <row r="14" spans="1:20" s="74" customFormat="1" x14ac:dyDescent="0.2">
      <c r="A14" s="25" t="s">
        <v>13</v>
      </c>
      <c r="B14" s="84">
        <f>SUM('Parking (PCN,Clamp,Remove'!B19+'Bus Lanes'!B19+'Moving Traffic'!B14)</f>
        <v>323</v>
      </c>
      <c r="C14" s="84">
        <f>SUM('Parking (PCN,Clamp,Remove'!C19+'Bus Lanes'!C19+'Moving Traffic'!C14)</f>
        <v>0</v>
      </c>
      <c r="D14" s="84">
        <f>SUM('Parking (PCN,Clamp,Remove'!D19+'Bus Lanes'!D19+'Moving Traffic'!D14)</f>
        <v>271</v>
      </c>
      <c r="E14" s="84">
        <f>SUM('Parking (PCN,Clamp,Remove'!E19+'Bus Lanes'!E19+'Moving Traffic'!E14)</f>
        <v>101</v>
      </c>
      <c r="F14" s="84">
        <f>SUM('Parking (PCN,Clamp,Remove'!F19+'Bus Lanes'!F19+'Moving Traffic'!F14)</f>
        <v>33</v>
      </c>
      <c r="G14" s="84">
        <f>SUM('Parking (PCN,Clamp,Remove'!G19+'Bus Lanes'!G19+'Moving Traffic'!G14)</f>
        <v>170</v>
      </c>
      <c r="H14" s="84">
        <f>SUM('Parking (PCN,Clamp,Remove'!H19+'Bus Lanes'!H19+'Moving Traffic'!H14)</f>
        <v>4</v>
      </c>
      <c r="I14" s="82">
        <f>SUM('Parking (PCN,Clamp,Remove'!I19+'Bus Lanes'!I19+'Moving Traffic'!I14)</f>
        <v>5</v>
      </c>
      <c r="J14" s="82">
        <f>SUM('Parking (PCN,Clamp,Remove'!J19+'Bus Lanes'!J19+'Moving Traffic'!J14)</f>
        <v>22</v>
      </c>
      <c r="M14" s="29"/>
      <c r="N14" s="29"/>
      <c r="O14" s="29"/>
      <c r="P14" s="29"/>
      <c r="Q14" s="29"/>
      <c r="R14" s="29"/>
      <c r="S14" s="29"/>
      <c r="T14" s="29"/>
    </row>
    <row r="15" spans="1:20" s="74" customFormat="1" x14ac:dyDescent="0.2">
      <c r="A15" s="25" t="s">
        <v>14</v>
      </c>
      <c r="B15" s="84">
        <f>SUM('Parking (PCN,Clamp,Remove'!B20+'Bus Lanes'!B20+'Moving Traffic'!B15)</f>
        <v>1125</v>
      </c>
      <c r="C15" s="84">
        <f>SUM('Parking (PCN,Clamp,Remove'!C20+'Bus Lanes'!C20+'Moving Traffic'!C15)</f>
        <v>24</v>
      </c>
      <c r="D15" s="84">
        <f>SUM('Parking (PCN,Clamp,Remove'!D20+'Bus Lanes'!D20+'Moving Traffic'!D15)</f>
        <v>1023</v>
      </c>
      <c r="E15" s="84">
        <f>SUM('Parking (PCN,Clamp,Remove'!E20+'Bus Lanes'!E20+'Moving Traffic'!E15)</f>
        <v>354</v>
      </c>
      <c r="F15" s="84">
        <f>SUM('Parking (PCN,Clamp,Remove'!F20+'Bus Lanes'!F20+'Moving Traffic'!F15)</f>
        <v>145</v>
      </c>
      <c r="G15" s="84">
        <f>SUM('Parking (PCN,Clamp,Remove'!G20+'Bus Lanes'!G20+'Moving Traffic'!G15)</f>
        <v>669</v>
      </c>
      <c r="H15" s="84">
        <f>SUM('Parking (PCN,Clamp,Remove'!H20+'Bus Lanes'!H20+'Moving Traffic'!H15)</f>
        <v>14</v>
      </c>
      <c r="I15" s="82">
        <f>SUM('Parking (PCN,Clamp,Remove'!I20+'Bus Lanes'!I20+'Moving Traffic'!I15)</f>
        <v>24</v>
      </c>
      <c r="J15" s="82">
        <f>SUM('Parking (PCN,Clamp,Remove'!J20+'Bus Lanes'!J20+'Moving Traffic'!J15)</f>
        <v>48</v>
      </c>
      <c r="M15" s="29"/>
      <c r="N15" s="29"/>
      <c r="O15" s="29"/>
      <c r="P15" s="29"/>
      <c r="Q15" s="29"/>
      <c r="R15" s="29"/>
      <c r="S15" s="29"/>
      <c r="T15" s="29"/>
    </row>
    <row r="16" spans="1:20" s="74" customFormat="1" x14ac:dyDescent="0.2">
      <c r="A16" s="25" t="s">
        <v>15</v>
      </c>
      <c r="B16" s="84">
        <f>SUM('Parking (PCN,Clamp,Remove'!B21+'Bus Lanes'!B21+'Moving Traffic'!B16)</f>
        <v>804</v>
      </c>
      <c r="C16" s="84">
        <f>SUM('Parking (PCN,Clamp,Remove'!C21+'Bus Lanes'!C21+'Moving Traffic'!C16)</f>
        <v>91</v>
      </c>
      <c r="D16" s="84">
        <f>SUM('Parking (PCN,Clamp,Remove'!D21+'Bus Lanes'!D21+'Moving Traffic'!D16)</f>
        <v>748</v>
      </c>
      <c r="E16" s="84">
        <f>SUM('Parking (PCN,Clamp,Remove'!E21+'Bus Lanes'!E21+'Moving Traffic'!E16)</f>
        <v>269</v>
      </c>
      <c r="F16" s="84">
        <f>SUM('Parking (PCN,Clamp,Remove'!F21+'Bus Lanes'!F21+'Moving Traffic'!F16)</f>
        <v>137</v>
      </c>
      <c r="G16" s="84">
        <f>SUM('Parking (PCN,Clamp,Remove'!G21+'Bus Lanes'!G21+'Moving Traffic'!G16)</f>
        <v>479</v>
      </c>
      <c r="H16" s="84">
        <f>SUM('Parking (PCN,Clamp,Remove'!H21+'Bus Lanes'!H21+'Moving Traffic'!H16)</f>
        <v>4</v>
      </c>
      <c r="I16" s="82">
        <f>SUM('Parking (PCN,Clamp,Remove'!I21+'Bus Lanes'!I21+'Moving Traffic'!I16)</f>
        <v>19</v>
      </c>
      <c r="J16" s="82">
        <f>SUM('Parking (PCN,Clamp,Remove'!J21+'Bus Lanes'!J21+'Moving Traffic'!J16)</f>
        <v>44</v>
      </c>
      <c r="M16" s="29"/>
      <c r="N16" s="29"/>
      <c r="O16" s="29"/>
      <c r="P16" s="29"/>
      <c r="Q16" s="29"/>
      <c r="R16" s="29"/>
      <c r="S16" s="29"/>
      <c r="T16" s="29"/>
    </row>
    <row r="17" spans="1:16" s="74" customFormat="1" x14ac:dyDescent="0.2">
      <c r="A17" s="25" t="s">
        <v>16</v>
      </c>
      <c r="B17" s="84">
        <f>SUM('Parking (PCN,Clamp,Remove'!B22+'Bus Lanes'!B22+'Moving Traffic'!B17)</f>
        <v>1256</v>
      </c>
      <c r="C17" s="84">
        <f>SUM('Parking (PCN,Clamp,Remove'!C22+'Bus Lanes'!C22+'Moving Traffic'!C17)</f>
        <v>289</v>
      </c>
      <c r="D17" s="84">
        <f>SUM('Parking (PCN,Clamp,Remove'!D22+'Bus Lanes'!D22+'Moving Traffic'!D17)</f>
        <v>1067</v>
      </c>
      <c r="E17" s="84">
        <f>SUM('Parking (PCN,Clamp,Remove'!E22+'Bus Lanes'!E22+'Moving Traffic'!E17)</f>
        <v>603</v>
      </c>
      <c r="F17" s="84">
        <f>SUM('Parking (PCN,Clamp,Remove'!F22+'Bus Lanes'!F22+'Moving Traffic'!F17)</f>
        <v>332</v>
      </c>
      <c r="G17" s="84">
        <f>SUM('Parking (PCN,Clamp,Remove'!G22+'Bus Lanes'!G22+'Moving Traffic'!G17)</f>
        <v>464</v>
      </c>
      <c r="H17" s="84">
        <f>SUM('Parking (PCN,Clamp,Remove'!H22+'Bus Lanes'!H22+'Moving Traffic'!H17)</f>
        <v>9</v>
      </c>
      <c r="I17" s="82">
        <f>SUM('Parking (PCN,Clamp,Remove'!I22+'Bus Lanes'!I22+'Moving Traffic'!I17)</f>
        <v>56</v>
      </c>
      <c r="J17" s="82">
        <f>SUM('Parking (PCN,Clamp,Remove'!J22+'Bus Lanes'!J22+'Moving Traffic'!J17)</f>
        <v>113</v>
      </c>
    </row>
    <row r="18" spans="1:16" s="74" customFormat="1" x14ac:dyDescent="0.2">
      <c r="A18" s="25" t="s">
        <v>17</v>
      </c>
      <c r="B18" s="84">
        <f>SUM('Parking (PCN,Clamp,Remove'!B23+'Bus Lanes'!B23+'Moving Traffic'!B18)</f>
        <v>1226</v>
      </c>
      <c r="C18" s="84">
        <f>SUM('Parking (PCN,Clamp,Remove'!C23+'Bus Lanes'!C23+'Moving Traffic'!C18)</f>
        <v>78</v>
      </c>
      <c r="D18" s="84">
        <f>SUM('Parking (PCN,Clamp,Remove'!D23+'Bus Lanes'!D23+'Moving Traffic'!D18)</f>
        <v>1109</v>
      </c>
      <c r="E18" s="84">
        <f>SUM('Parking (PCN,Clamp,Remove'!E23+'Bus Lanes'!E23+'Moving Traffic'!E18)</f>
        <v>615</v>
      </c>
      <c r="F18" s="84">
        <f>SUM('Parking (PCN,Clamp,Remove'!F23+'Bus Lanes'!F23+'Moving Traffic'!F18)</f>
        <v>424</v>
      </c>
      <c r="G18" s="84">
        <f>SUM('Parking (PCN,Clamp,Remove'!G23+'Bus Lanes'!G23+'Moving Traffic'!G18)</f>
        <v>494</v>
      </c>
      <c r="H18" s="84">
        <f>SUM('Parking (PCN,Clamp,Remove'!H23+'Bus Lanes'!H23+'Moving Traffic'!H18)</f>
        <v>8</v>
      </c>
      <c r="I18" s="82">
        <f>SUM('Parking (PCN,Clamp,Remove'!I23+'Bus Lanes'!I23+'Moving Traffic'!I18)</f>
        <v>28</v>
      </c>
      <c r="J18" s="82">
        <f>SUM('Parking (PCN,Clamp,Remove'!J23+'Bus Lanes'!J23+'Moving Traffic'!J18)</f>
        <v>52</v>
      </c>
      <c r="P18" s="65"/>
    </row>
    <row r="19" spans="1:16" s="74" customFormat="1" x14ac:dyDescent="0.2">
      <c r="A19" s="25" t="s">
        <v>18</v>
      </c>
      <c r="B19" s="84">
        <f>SUM('Parking (PCN,Clamp,Remove'!B24+'Bus Lanes'!B24+'Moving Traffic'!B19)</f>
        <v>1081</v>
      </c>
      <c r="C19" s="84">
        <f>SUM('Parking (PCN,Clamp,Remove'!C24+'Bus Lanes'!C24+'Moving Traffic'!C19)</f>
        <v>118</v>
      </c>
      <c r="D19" s="84">
        <f>SUM('Parking (PCN,Clamp,Remove'!D24+'Bus Lanes'!D24+'Moving Traffic'!D19)</f>
        <v>1021</v>
      </c>
      <c r="E19" s="84">
        <f>SUM('Parking (PCN,Clamp,Remove'!E24+'Bus Lanes'!E24+'Moving Traffic'!E19)</f>
        <v>550</v>
      </c>
      <c r="F19" s="84">
        <f>SUM('Parking (PCN,Clamp,Remove'!F24+'Bus Lanes'!F24+'Moving Traffic'!F19)</f>
        <v>252</v>
      </c>
      <c r="G19" s="84">
        <f>SUM('Parking (PCN,Clamp,Remove'!G24+'Bus Lanes'!G24+'Moving Traffic'!G19)</f>
        <v>471</v>
      </c>
      <c r="H19" s="84">
        <f>SUM('Parking (PCN,Clamp,Remove'!H24+'Bus Lanes'!H24+'Moving Traffic'!H19)</f>
        <v>13</v>
      </c>
      <c r="I19" s="82">
        <f>SUM('Parking (PCN,Clamp,Remove'!I24+'Bus Lanes'!I24+'Moving Traffic'!I19)</f>
        <v>22</v>
      </c>
      <c r="J19" s="82">
        <f>SUM('Parking (PCN,Clamp,Remove'!J24+'Bus Lanes'!J24+'Moving Traffic'!J19)</f>
        <v>59</v>
      </c>
    </row>
    <row r="20" spans="1:16" s="74" customFormat="1" x14ac:dyDescent="0.2">
      <c r="A20" s="25" t="s">
        <v>19</v>
      </c>
      <c r="B20" s="84">
        <f>SUM('Parking (PCN,Clamp,Remove'!B25+'Bus Lanes'!B25+'Moving Traffic'!B20)</f>
        <v>353</v>
      </c>
      <c r="C20" s="84">
        <f>SUM('Parking (PCN,Clamp,Remove'!C25+'Bus Lanes'!C25+'Moving Traffic'!C20)</f>
        <v>102</v>
      </c>
      <c r="D20" s="84">
        <f>SUM('Parking (PCN,Clamp,Remove'!D25+'Bus Lanes'!D25+'Moving Traffic'!D20)</f>
        <v>329</v>
      </c>
      <c r="E20" s="84">
        <f>SUM('Parking (PCN,Clamp,Remove'!E25+'Bus Lanes'!E25+'Moving Traffic'!E20)</f>
        <v>195</v>
      </c>
      <c r="F20" s="84">
        <f>SUM('Parking (PCN,Clamp,Remove'!F25+'Bus Lanes'!F25+'Moving Traffic'!F20)</f>
        <v>83</v>
      </c>
      <c r="G20" s="84">
        <f>SUM('Parking (PCN,Clamp,Remove'!G25+'Bus Lanes'!G25+'Moving Traffic'!G20)</f>
        <v>134</v>
      </c>
      <c r="H20" s="84">
        <f>SUM('Parking (PCN,Clamp,Remove'!H25+'Bus Lanes'!H25+'Moving Traffic'!H20)</f>
        <v>6</v>
      </c>
      <c r="I20" s="82">
        <f>SUM('Parking (PCN,Clamp,Remove'!I25+'Bus Lanes'!I25+'Moving Traffic'!I20)</f>
        <v>11</v>
      </c>
      <c r="J20" s="82">
        <f>SUM('Parking (PCN,Clamp,Remove'!J25+'Bus Lanes'!J25+'Moving Traffic'!J20)</f>
        <v>23</v>
      </c>
    </row>
    <row r="21" spans="1:16" s="74" customFormat="1" x14ac:dyDescent="0.2">
      <c r="A21" s="25" t="s">
        <v>20</v>
      </c>
      <c r="B21" s="84">
        <f>SUM('Parking (PCN,Clamp,Remove'!B26+'Bus Lanes'!B26+'Moving Traffic'!B21)</f>
        <v>949</v>
      </c>
      <c r="C21" s="84">
        <f>SUM('Parking (PCN,Clamp,Remove'!C26+'Bus Lanes'!C26+'Moving Traffic'!C21)</f>
        <v>0</v>
      </c>
      <c r="D21" s="84">
        <f>SUM('Parking (PCN,Clamp,Remove'!D26+'Bus Lanes'!D26+'Moving Traffic'!D21)</f>
        <v>807</v>
      </c>
      <c r="E21" s="84">
        <f>SUM('Parking (PCN,Clamp,Remove'!E26+'Bus Lanes'!E26+'Moving Traffic'!E21)</f>
        <v>336</v>
      </c>
      <c r="F21" s="84">
        <f>SUM('Parking (PCN,Clamp,Remove'!F26+'Bus Lanes'!F26+'Moving Traffic'!F21)</f>
        <v>211</v>
      </c>
      <c r="G21" s="84">
        <f>SUM('Parking (PCN,Clamp,Remove'!G26+'Bus Lanes'!G26+'Moving Traffic'!G21)</f>
        <v>471</v>
      </c>
      <c r="H21" s="84">
        <f>SUM('Parking (PCN,Clamp,Remove'!H26+'Bus Lanes'!H26+'Moving Traffic'!H21)</f>
        <v>9</v>
      </c>
      <c r="I21" s="82">
        <f>SUM('Parking (PCN,Clamp,Remove'!I26+'Bus Lanes'!I26+'Moving Traffic'!I21)</f>
        <v>17</v>
      </c>
      <c r="J21" s="82">
        <f>SUM('Parking (PCN,Clamp,Remove'!J26+'Bus Lanes'!J26+'Moving Traffic'!J21)</f>
        <v>57</v>
      </c>
    </row>
    <row r="22" spans="1:16" s="74" customFormat="1" x14ac:dyDescent="0.2">
      <c r="A22" s="25" t="s">
        <v>21</v>
      </c>
      <c r="B22" s="84">
        <f>SUM('Parking (PCN,Clamp,Remove'!B27+'Bus Lanes'!B27+'Moving Traffic'!B22)</f>
        <v>1588</v>
      </c>
      <c r="C22" s="84">
        <f>SUM('Parking (PCN,Clamp,Remove'!C27+'Bus Lanes'!C27+'Moving Traffic'!C22)</f>
        <v>333</v>
      </c>
      <c r="D22" s="84">
        <f>SUM('Parking (PCN,Clamp,Remove'!D27+'Bus Lanes'!D27+'Moving Traffic'!D22)</f>
        <v>1400</v>
      </c>
      <c r="E22" s="84">
        <f>SUM('Parking (PCN,Clamp,Remove'!E27+'Bus Lanes'!E27+'Moving Traffic'!E22)</f>
        <v>672</v>
      </c>
      <c r="F22" s="84">
        <f>SUM('Parking (PCN,Clamp,Remove'!F27+'Bus Lanes'!F27+'Moving Traffic'!F22)</f>
        <v>535</v>
      </c>
      <c r="G22" s="84">
        <f>SUM('Parking (PCN,Clamp,Remove'!G27+'Bus Lanes'!G27+'Moving Traffic'!G22)</f>
        <v>728</v>
      </c>
      <c r="H22" s="84">
        <f>SUM('Parking (PCN,Clamp,Remove'!H27+'Bus Lanes'!H27+'Moving Traffic'!H22)</f>
        <v>18</v>
      </c>
      <c r="I22" s="82">
        <f>SUM('Parking (PCN,Clamp,Remove'!I27+'Bus Lanes'!I27+'Moving Traffic'!I22)</f>
        <v>31</v>
      </c>
      <c r="J22" s="82">
        <f>SUM('Parking (PCN,Clamp,Remove'!J27+'Bus Lanes'!J27+'Moving Traffic'!J22)</f>
        <v>128</v>
      </c>
    </row>
    <row r="23" spans="1:16" s="74" customFormat="1" x14ac:dyDescent="0.2">
      <c r="A23" s="25" t="s">
        <v>22</v>
      </c>
      <c r="B23" s="84">
        <f>SUM('Parking (PCN,Clamp,Remove'!B28+'Bus Lanes'!B28+'Moving Traffic'!B23)</f>
        <v>554</v>
      </c>
      <c r="C23" s="84">
        <f>SUM('Parking (PCN,Clamp,Remove'!C28+'Bus Lanes'!C28+'Moving Traffic'!C23)</f>
        <v>154</v>
      </c>
      <c r="D23" s="84">
        <f>SUM('Parking (PCN,Clamp,Remove'!D28+'Bus Lanes'!D28+'Moving Traffic'!D23)</f>
        <v>461</v>
      </c>
      <c r="E23" s="84">
        <f>SUM('Parking (PCN,Clamp,Remove'!E28+'Bus Lanes'!E28+'Moving Traffic'!E23)</f>
        <v>246</v>
      </c>
      <c r="F23" s="84">
        <f>SUM('Parking (PCN,Clamp,Remove'!F28+'Bus Lanes'!F28+'Moving Traffic'!F23)</f>
        <v>107</v>
      </c>
      <c r="G23" s="84">
        <f>SUM('Parking (PCN,Clamp,Remove'!G28+'Bus Lanes'!G28+'Moving Traffic'!G23)</f>
        <v>215</v>
      </c>
      <c r="H23" s="84">
        <f>SUM('Parking (PCN,Clamp,Remove'!H28+'Bus Lanes'!H28+'Moving Traffic'!H23)</f>
        <v>6</v>
      </c>
      <c r="I23" s="82">
        <f>SUM('Parking (PCN,Clamp,Remove'!I28+'Bus Lanes'!I28+'Moving Traffic'!I23)</f>
        <v>9</v>
      </c>
      <c r="J23" s="82">
        <f>SUM('Parking (PCN,Clamp,Remove'!J28+'Bus Lanes'!J28+'Moving Traffic'!J23)</f>
        <v>29</v>
      </c>
      <c r="N23" s="52"/>
    </row>
    <row r="24" spans="1:16" s="74" customFormat="1" x14ac:dyDescent="0.2">
      <c r="A24" s="25" t="s">
        <v>23</v>
      </c>
      <c r="B24" s="84">
        <f>SUM('Parking (PCN,Clamp,Remove'!B29+'Bus Lanes'!B29+'Moving Traffic'!B24)</f>
        <v>413</v>
      </c>
      <c r="C24" s="84">
        <f>SUM('Parking (PCN,Clamp,Remove'!C29+'Bus Lanes'!C29+'Moving Traffic'!C24)</f>
        <v>0</v>
      </c>
      <c r="D24" s="84">
        <f>SUM('Parking (PCN,Clamp,Remove'!D29+'Bus Lanes'!D29+'Moving Traffic'!D24)</f>
        <v>377</v>
      </c>
      <c r="E24" s="84">
        <f>SUM('Parking (PCN,Clamp,Remove'!E29+'Bus Lanes'!E29+'Moving Traffic'!E24)</f>
        <v>166</v>
      </c>
      <c r="F24" s="84">
        <f>SUM('Parking (PCN,Clamp,Remove'!F29+'Bus Lanes'!F29+'Moving Traffic'!F24)</f>
        <v>73</v>
      </c>
      <c r="G24" s="84">
        <f>SUM('Parking (PCN,Clamp,Remove'!G29+'Bus Lanes'!G29+'Moving Traffic'!G24)</f>
        <v>211</v>
      </c>
      <c r="H24" s="84">
        <f>SUM('Parking (PCN,Clamp,Remove'!H29+'Bus Lanes'!H29+'Moving Traffic'!H24)</f>
        <v>7</v>
      </c>
      <c r="I24" s="82">
        <f>SUM('Parking (PCN,Clamp,Remove'!I29+'Bus Lanes'!I29+'Moving Traffic'!I24)</f>
        <v>11</v>
      </c>
      <c r="J24" s="82">
        <f>SUM('Parking (PCN,Clamp,Remove'!J29+'Bus Lanes'!J29+'Moving Traffic'!J24)</f>
        <v>27</v>
      </c>
      <c r="N24" s="52"/>
    </row>
    <row r="25" spans="1:16" s="74" customFormat="1" x14ac:dyDescent="0.2">
      <c r="A25" s="25" t="s">
        <v>24</v>
      </c>
      <c r="B25" s="84">
        <f>SUM('Parking (PCN,Clamp,Remove'!B30+'Bus Lanes'!B30+'Moving Traffic'!B25)</f>
        <v>2879</v>
      </c>
      <c r="C25" s="84">
        <f>SUM('Parking (PCN,Clamp,Remove'!C30+'Bus Lanes'!C30+'Moving Traffic'!C25)</f>
        <v>35</v>
      </c>
      <c r="D25" s="84">
        <f>SUM('Parking (PCN,Clamp,Remove'!D30+'Bus Lanes'!D30+'Moving Traffic'!D25)</f>
        <v>2571</v>
      </c>
      <c r="E25" s="84">
        <f>SUM('Parking (PCN,Clamp,Remove'!E30+'Bus Lanes'!E30+'Moving Traffic'!E25)</f>
        <v>2297</v>
      </c>
      <c r="F25" s="84">
        <f>SUM('Parking (PCN,Clamp,Remove'!F30+'Bus Lanes'!F30+'Moving Traffic'!F25)</f>
        <v>1809</v>
      </c>
      <c r="G25" s="84">
        <f>SUM('Parking (PCN,Clamp,Remove'!G30+'Bus Lanes'!G30+'Moving Traffic'!G25)</f>
        <v>274</v>
      </c>
      <c r="H25" s="84">
        <f>SUM('Parking (PCN,Clamp,Remove'!H30+'Bus Lanes'!H30+'Moving Traffic'!H25)</f>
        <v>7</v>
      </c>
      <c r="I25" s="82">
        <f>SUM('Parking (PCN,Clamp,Remove'!I30+'Bus Lanes'!I30+'Moving Traffic'!I25)</f>
        <v>40</v>
      </c>
      <c r="J25" s="82">
        <f>SUM('Parking (PCN,Clamp,Remove'!J30+'Bus Lanes'!J30+'Moving Traffic'!J25)</f>
        <v>138</v>
      </c>
    </row>
    <row r="26" spans="1:16" s="74" customFormat="1" x14ac:dyDescent="0.2">
      <c r="A26" s="25" t="s">
        <v>25</v>
      </c>
      <c r="B26" s="84">
        <f>SUM('Parking (PCN,Clamp,Remove'!B31+'Bus Lanes'!B31+'Moving Traffic'!B26)</f>
        <v>681</v>
      </c>
      <c r="C26" s="84">
        <f>SUM('Parking (PCN,Clamp,Remove'!C31+'Bus Lanes'!C31+'Moving Traffic'!C26)</f>
        <v>69</v>
      </c>
      <c r="D26" s="84">
        <f>SUM('Parking (PCN,Clamp,Remove'!D31+'Bus Lanes'!D31+'Moving Traffic'!D26)</f>
        <v>603</v>
      </c>
      <c r="E26" s="84">
        <f>SUM('Parking (PCN,Clamp,Remove'!E31+'Bus Lanes'!E31+'Moving Traffic'!E26)</f>
        <v>250</v>
      </c>
      <c r="F26" s="84">
        <f>SUM('Parking (PCN,Clamp,Remove'!F31+'Bus Lanes'!F31+'Moving Traffic'!F26)</f>
        <v>125</v>
      </c>
      <c r="G26" s="84">
        <f>SUM('Parking (PCN,Clamp,Remove'!G31+'Bus Lanes'!G31+'Moving Traffic'!G26)</f>
        <v>353</v>
      </c>
      <c r="H26" s="84">
        <f>SUM('Parking (PCN,Clamp,Remove'!H31+'Bus Lanes'!H31+'Moving Traffic'!H26)</f>
        <v>15</v>
      </c>
      <c r="I26" s="82">
        <f>SUM('Parking (PCN,Clamp,Remove'!I31+'Bus Lanes'!I31+'Moving Traffic'!I26)</f>
        <v>12</v>
      </c>
      <c r="J26" s="82">
        <f>SUM('Parking (PCN,Clamp,Remove'!J31+'Bus Lanes'!J31+'Moving Traffic'!J26)</f>
        <v>33</v>
      </c>
    </row>
    <row r="27" spans="1:16" s="74" customFormat="1" x14ac:dyDescent="0.2">
      <c r="A27" s="25" t="s">
        <v>38</v>
      </c>
      <c r="B27" s="84">
        <f>'Lorry Control'!B4</f>
        <v>120</v>
      </c>
      <c r="C27" s="84">
        <f>'Lorry Control'!C4</f>
        <v>0</v>
      </c>
      <c r="D27" s="84">
        <f>'Lorry Control'!D4</f>
        <v>121</v>
      </c>
      <c r="E27" s="84">
        <f>'Lorry Control'!E4</f>
        <v>76</v>
      </c>
      <c r="F27" s="84">
        <f>'Lorry Control'!F4</f>
        <v>55</v>
      </c>
      <c r="G27" s="84">
        <f>'Lorry Control'!G4</f>
        <v>45</v>
      </c>
      <c r="H27" s="84">
        <f>'Lorry Control'!H4</f>
        <v>0</v>
      </c>
      <c r="I27" s="82">
        <f>'Lorry Control'!I4</f>
        <v>2</v>
      </c>
      <c r="J27" s="82">
        <f>'Lorry Control'!J4</f>
        <v>7</v>
      </c>
    </row>
    <row r="28" spans="1:16" s="74" customFormat="1" x14ac:dyDescent="0.2">
      <c r="A28" s="25" t="s">
        <v>26</v>
      </c>
      <c r="B28" s="84">
        <f>SUM('Parking (PCN,Clamp,Remove'!B33+'Bus Lanes'!B33+'Moving Traffic'!B28)</f>
        <v>682</v>
      </c>
      <c r="C28" s="84">
        <f>SUM('Parking (PCN,Clamp,Remove'!C33+'Bus Lanes'!C33+'Moving Traffic'!C28)</f>
        <v>77</v>
      </c>
      <c r="D28" s="84">
        <f>SUM('Parking (PCN,Clamp,Remove'!D33+'Bus Lanes'!D33+'Moving Traffic'!D28)</f>
        <v>633</v>
      </c>
      <c r="E28" s="84">
        <f>SUM('Parking (PCN,Clamp,Remove'!E33+'Bus Lanes'!E33+'Moving Traffic'!E28)</f>
        <v>241</v>
      </c>
      <c r="F28" s="84">
        <f>SUM('Parking (PCN,Clamp,Remove'!F33+'Bus Lanes'!F33+'Moving Traffic'!F28)</f>
        <v>116</v>
      </c>
      <c r="G28" s="84">
        <f>SUM('Parking (PCN,Clamp,Remove'!G33+'Bus Lanes'!G33+'Moving Traffic'!G28)</f>
        <v>392</v>
      </c>
      <c r="H28" s="84">
        <f>SUM('Parking (PCN,Clamp,Remove'!H33+'Bus Lanes'!H33+'Moving Traffic'!H28)</f>
        <v>5</v>
      </c>
      <c r="I28" s="82">
        <f>SUM('Parking (PCN,Clamp,Remove'!I33+'Bus Lanes'!I33+'Moving Traffic'!I28)</f>
        <v>27</v>
      </c>
      <c r="J28" s="82">
        <f>SUM('Parking (PCN,Clamp,Remove'!J33+'Bus Lanes'!J33+'Moving Traffic'!J28)</f>
        <v>33</v>
      </c>
    </row>
    <row r="29" spans="1:16" s="74" customFormat="1" x14ac:dyDescent="0.2">
      <c r="A29" s="25" t="s">
        <v>27</v>
      </c>
      <c r="B29" s="84">
        <f>SUM('Parking (PCN,Clamp,Remove'!B34+'Bus Lanes'!B34+'Moving Traffic'!B29)</f>
        <v>1628</v>
      </c>
      <c r="C29" s="84">
        <f>SUM('Parking (PCN,Clamp,Remove'!C34+'Bus Lanes'!C34+'Moving Traffic'!C29)</f>
        <v>49</v>
      </c>
      <c r="D29" s="84">
        <f>SUM('Parking (PCN,Clamp,Remove'!D34+'Bus Lanes'!D34+'Moving Traffic'!D29)</f>
        <v>1447</v>
      </c>
      <c r="E29" s="84">
        <f>SUM('Parking (PCN,Clamp,Remove'!E34+'Bus Lanes'!E34+'Moving Traffic'!E29)</f>
        <v>788</v>
      </c>
      <c r="F29" s="84">
        <f>SUM('Parking (PCN,Clamp,Remove'!F34+'Bus Lanes'!F34+'Moving Traffic'!F29)</f>
        <v>355</v>
      </c>
      <c r="G29" s="84">
        <f>SUM('Parking (PCN,Clamp,Remove'!G34+'Bus Lanes'!G34+'Moving Traffic'!G29)</f>
        <v>659</v>
      </c>
      <c r="H29" s="84">
        <f>SUM('Parking (PCN,Clamp,Remove'!H34+'Bus Lanes'!H34+'Moving Traffic'!H29)</f>
        <v>28</v>
      </c>
      <c r="I29" s="82">
        <f>SUM('Parking (PCN,Clamp,Remove'!I34+'Bus Lanes'!I34+'Moving Traffic'!I29)</f>
        <v>32</v>
      </c>
      <c r="J29" s="82">
        <f>SUM('Parking (PCN,Clamp,Remove'!J34+'Bus Lanes'!J34+'Moving Traffic'!J29)</f>
        <v>104</v>
      </c>
    </row>
    <row r="30" spans="1:16" s="74" customFormat="1" x14ac:dyDescent="0.2">
      <c r="A30" s="25" t="s">
        <v>28</v>
      </c>
      <c r="B30" s="84">
        <f>SUM('Parking (PCN,Clamp,Remove'!B35+'Bus Lanes'!B35+'Moving Traffic'!B30)</f>
        <v>1172</v>
      </c>
      <c r="C30" s="84">
        <f>SUM('Parking (PCN,Clamp,Remove'!C35+'Bus Lanes'!C35+'Moving Traffic'!C30)</f>
        <v>384</v>
      </c>
      <c r="D30" s="84">
        <f>SUM('Parking (PCN,Clamp,Remove'!D35+'Bus Lanes'!D35+'Moving Traffic'!D30)</f>
        <v>1142</v>
      </c>
      <c r="E30" s="84">
        <f>SUM('Parking (PCN,Clamp,Remove'!E35+'Bus Lanes'!E35+'Moving Traffic'!E30)</f>
        <v>590</v>
      </c>
      <c r="F30" s="84">
        <f>SUM('Parking (PCN,Clamp,Remove'!F35+'Bus Lanes'!F35+'Moving Traffic'!F30)</f>
        <v>384</v>
      </c>
      <c r="G30" s="84">
        <f>SUM('Parking (PCN,Clamp,Remove'!G35+'Bus Lanes'!G35+'Moving Traffic'!G30)</f>
        <v>552</v>
      </c>
      <c r="H30" s="84">
        <f>SUM('Parking (PCN,Clamp,Remove'!H35+'Bus Lanes'!H35+'Moving Traffic'!H30)</f>
        <v>9</v>
      </c>
      <c r="I30" s="82">
        <f>SUM('Parking (PCN,Clamp,Remove'!I35+'Bus Lanes'!I35+'Moving Traffic'!I30)</f>
        <v>32</v>
      </c>
      <c r="J30" s="82">
        <f>SUM('Parking (PCN,Clamp,Remove'!J35+'Bus Lanes'!J35+'Moving Traffic'!J30)</f>
        <v>70</v>
      </c>
    </row>
    <row r="31" spans="1:16" s="74" customFormat="1" x14ac:dyDescent="0.2">
      <c r="A31" s="25" t="s">
        <v>29</v>
      </c>
      <c r="B31" s="84">
        <f>SUM('Parking (PCN,Clamp,Remove'!B36+'Bus Lanes'!B36+'Moving Traffic'!B31)</f>
        <v>354</v>
      </c>
      <c r="C31" s="84">
        <f>SUM('Parking (PCN,Clamp,Remove'!C36+'Bus Lanes'!C36+'Moving Traffic'!C31)</f>
        <v>3</v>
      </c>
      <c r="D31" s="84">
        <f>SUM('Parking (PCN,Clamp,Remove'!D36+'Bus Lanes'!D36+'Moving Traffic'!D31)</f>
        <v>317</v>
      </c>
      <c r="E31" s="84">
        <f>SUM('Parking (PCN,Clamp,Remove'!E36+'Bus Lanes'!E36+'Moving Traffic'!E31)</f>
        <v>136</v>
      </c>
      <c r="F31" s="84">
        <f>SUM('Parking (PCN,Clamp,Remove'!F36+'Bus Lanes'!F36+'Moving Traffic'!F31)</f>
        <v>56</v>
      </c>
      <c r="G31" s="84">
        <f>SUM('Parking (PCN,Clamp,Remove'!G36+'Bus Lanes'!G36+'Moving Traffic'!G31)</f>
        <v>181</v>
      </c>
      <c r="H31" s="84">
        <f>SUM('Parking (PCN,Clamp,Remove'!H36+'Bus Lanes'!H36+'Moving Traffic'!H31)</f>
        <v>1</v>
      </c>
      <c r="I31" s="82">
        <f>SUM('Parking (PCN,Clamp,Remove'!I36+'Bus Lanes'!I36+'Moving Traffic'!I31)</f>
        <v>2</v>
      </c>
      <c r="J31" s="82">
        <f>SUM('Parking (PCN,Clamp,Remove'!J36+'Bus Lanes'!J36+'Moving Traffic'!J31)</f>
        <v>19</v>
      </c>
    </row>
    <row r="32" spans="1:16" s="74" customFormat="1" x14ac:dyDescent="0.2">
      <c r="A32" s="25" t="s">
        <v>30</v>
      </c>
      <c r="B32" s="84">
        <f>SUM('Parking (PCN,Clamp,Remove'!B37+'Bus Lanes'!B37+'Moving Traffic'!B32)</f>
        <v>573</v>
      </c>
      <c r="C32" s="84">
        <f>SUM('Parking (PCN,Clamp,Remove'!C37+'Bus Lanes'!C37+'Moving Traffic'!C32)</f>
        <v>22</v>
      </c>
      <c r="D32" s="84">
        <f>SUM('Parking (PCN,Clamp,Remove'!D37+'Bus Lanes'!D37+'Moving Traffic'!D32)</f>
        <v>457</v>
      </c>
      <c r="E32" s="84">
        <f>SUM('Parking (PCN,Clamp,Remove'!E37+'Bus Lanes'!E37+'Moving Traffic'!E32)</f>
        <v>167</v>
      </c>
      <c r="F32" s="84">
        <f>SUM('Parking (PCN,Clamp,Remove'!F37+'Bus Lanes'!F37+'Moving Traffic'!F32)</f>
        <v>29</v>
      </c>
      <c r="G32" s="84">
        <f>SUM('Parking (PCN,Clamp,Remove'!G37+'Bus Lanes'!G37+'Moving Traffic'!G32)</f>
        <v>290</v>
      </c>
      <c r="H32" s="84">
        <f>SUM('Parking (PCN,Clamp,Remove'!H37+'Bus Lanes'!H37+'Moving Traffic'!H32)</f>
        <v>9</v>
      </c>
      <c r="I32" s="82">
        <f>SUM('Parking (PCN,Clamp,Remove'!I37+'Bus Lanes'!I37+'Moving Traffic'!I32)</f>
        <v>57</v>
      </c>
      <c r="J32" s="82">
        <f>SUM('Parking (PCN,Clamp,Remove'!J37+'Bus Lanes'!J37+'Moving Traffic'!J32)</f>
        <v>42</v>
      </c>
    </row>
    <row r="33" spans="1:32" s="74" customFormat="1" x14ac:dyDescent="0.2">
      <c r="A33" s="25" t="s">
        <v>31</v>
      </c>
      <c r="B33" s="84">
        <f>SUM('Parking (PCN,Clamp,Remove'!B38+'Bus Lanes'!B38+'Moving Traffic'!B33)</f>
        <v>182</v>
      </c>
      <c r="C33" s="84">
        <f>SUM('Parking (PCN,Clamp,Remove'!C38+'Bus Lanes'!C38+'Moving Traffic'!C33)</f>
        <v>26</v>
      </c>
      <c r="D33" s="84">
        <f>SUM('Parking (PCN,Clamp,Remove'!D38+'Bus Lanes'!D38+'Moving Traffic'!D33)</f>
        <v>176</v>
      </c>
      <c r="E33" s="84">
        <f>SUM('Parking (PCN,Clamp,Remove'!E38+'Bus Lanes'!E38+'Moving Traffic'!E33)</f>
        <v>42</v>
      </c>
      <c r="F33" s="84">
        <f>SUM('Parking (PCN,Clamp,Remove'!F38+'Bus Lanes'!F38+'Moving Traffic'!F33)</f>
        <v>15</v>
      </c>
      <c r="G33" s="84">
        <f>SUM('Parking (PCN,Clamp,Remove'!G38+'Bus Lanes'!G38+'Moving Traffic'!G33)</f>
        <v>134</v>
      </c>
      <c r="H33" s="84">
        <f>SUM('Parking (PCN,Clamp,Remove'!H38+'Bus Lanes'!H38+'Moving Traffic'!H33)</f>
        <v>1</v>
      </c>
      <c r="I33" s="82">
        <f>SUM('Parking (PCN,Clamp,Remove'!I38+'Bus Lanes'!I38+'Moving Traffic'!I33)</f>
        <v>8</v>
      </c>
      <c r="J33" s="82">
        <f>SUM('Parking (PCN,Clamp,Remove'!J38+'Bus Lanes'!J38+'Moving Traffic'!J33)</f>
        <v>4</v>
      </c>
    </row>
    <row r="34" spans="1:32" s="74" customFormat="1" x14ac:dyDescent="0.2">
      <c r="A34" s="25" t="s">
        <v>32</v>
      </c>
      <c r="B34" s="84">
        <f>SUM('Parking (PCN,Clamp,Remove'!B39+'Bus Lanes'!B39+'Moving Traffic'!B34)</f>
        <v>629</v>
      </c>
      <c r="C34" s="84">
        <f>SUM('Parking (PCN,Clamp,Remove'!C39+'Bus Lanes'!C39+'Moving Traffic'!C34)</f>
        <v>89</v>
      </c>
      <c r="D34" s="84">
        <f>SUM('Parking (PCN,Clamp,Remove'!D39+'Bus Lanes'!D39+'Moving Traffic'!D34)</f>
        <v>607</v>
      </c>
      <c r="E34" s="84">
        <f>SUM('Parking (PCN,Clamp,Remove'!E39+'Bus Lanes'!E39+'Moving Traffic'!E34)</f>
        <v>323</v>
      </c>
      <c r="F34" s="84">
        <f>SUM('Parking (PCN,Clamp,Remove'!F39+'Bus Lanes'!F39+'Moving Traffic'!F34)</f>
        <v>97</v>
      </c>
      <c r="G34" s="84">
        <f>SUM('Parking (PCN,Clamp,Remove'!G39+'Bus Lanes'!G39+'Moving Traffic'!G34)</f>
        <v>284</v>
      </c>
      <c r="H34" s="84">
        <f>SUM('Parking (PCN,Clamp,Remove'!H39+'Bus Lanes'!H39+'Moving Traffic'!H34)</f>
        <v>8</v>
      </c>
      <c r="I34" s="82">
        <f>SUM('Parking (PCN,Clamp,Remove'!I39+'Bus Lanes'!I39+'Moving Traffic'!I34)</f>
        <v>17</v>
      </c>
      <c r="J34" s="82">
        <f>SUM('Parking (PCN,Clamp,Remove'!J39+'Bus Lanes'!J39+'Moving Traffic'!J34)</f>
        <v>30</v>
      </c>
    </row>
    <row r="35" spans="1:32" s="74" customFormat="1" x14ac:dyDescent="0.2">
      <c r="A35" s="25" t="s">
        <v>33</v>
      </c>
      <c r="B35" s="84">
        <f>SUM('Parking (PCN,Clamp,Remove'!B40+'Bus Lanes'!B40+'Moving Traffic'!B35)</f>
        <v>6218</v>
      </c>
      <c r="C35" s="84">
        <f>SUM('Parking (PCN,Clamp,Remove'!C40+'Bus Lanes'!C40+'Moving Traffic'!C35)</f>
        <v>2865</v>
      </c>
      <c r="D35" s="84">
        <f>SUM('Parking (PCN,Clamp,Remove'!D40+'Bus Lanes'!D40+'Moving Traffic'!D35)</f>
        <v>5169</v>
      </c>
      <c r="E35" s="84">
        <f>SUM('Parking (PCN,Clamp,Remove'!E40+'Bus Lanes'!E40+'Moving Traffic'!E35)</f>
        <v>2479</v>
      </c>
      <c r="F35" s="84">
        <f>SUM('Parking (PCN,Clamp,Remove'!F40+'Bus Lanes'!F40+'Moving Traffic'!F35)</f>
        <v>1729</v>
      </c>
      <c r="G35" s="84">
        <f>SUM('Parking (PCN,Clamp,Remove'!G40+'Bus Lanes'!G40+'Moving Traffic'!G35)</f>
        <v>2690</v>
      </c>
      <c r="H35" s="84">
        <f>SUM('Parking (PCN,Clamp,Remove'!H40+'Bus Lanes'!H40+'Moving Traffic'!H35)</f>
        <v>13</v>
      </c>
      <c r="I35" s="82">
        <f>SUM('Parking (PCN,Clamp,Remove'!I40+'Bus Lanes'!I40+'Moving Traffic'!I35)</f>
        <v>150</v>
      </c>
      <c r="J35" s="82">
        <f>SUM('Parking (PCN,Clamp,Remove'!J40+'Bus Lanes'!J40+'Moving Traffic'!J35)</f>
        <v>374</v>
      </c>
    </row>
    <row r="36" spans="1:32" s="74" customFormat="1" x14ac:dyDescent="0.2">
      <c r="A36" s="25" t="s">
        <v>34</v>
      </c>
      <c r="B36" s="84">
        <f>SUM('Parking (PCN,Clamp,Remove'!B41+'Bus Lanes'!B41+'Moving Traffic'!B36)</f>
        <v>1096</v>
      </c>
      <c r="C36" s="84">
        <f>SUM('Parking (PCN,Clamp,Remove'!C41+'Bus Lanes'!C41+'Moving Traffic'!C36)</f>
        <v>357</v>
      </c>
      <c r="D36" s="84">
        <f>SUM('Parking (PCN,Clamp,Remove'!D41+'Bus Lanes'!D41+'Moving Traffic'!D36)</f>
        <v>1051</v>
      </c>
      <c r="E36" s="84">
        <f>SUM('Parking (PCN,Clamp,Remove'!E41+'Bus Lanes'!E41+'Moving Traffic'!E36)</f>
        <v>462</v>
      </c>
      <c r="F36" s="84">
        <f>SUM('Parking (PCN,Clamp,Remove'!F41+'Bus Lanes'!F41+'Moving Traffic'!F36)</f>
        <v>179</v>
      </c>
      <c r="G36" s="84">
        <f>SUM('Parking (PCN,Clamp,Remove'!G41+'Bus Lanes'!G41+'Moving Traffic'!G36)</f>
        <v>589</v>
      </c>
      <c r="H36" s="84">
        <f>SUM('Parking (PCN,Clamp,Remove'!H41+'Bus Lanes'!H41+'Moving Traffic'!H36)</f>
        <v>9</v>
      </c>
      <c r="I36" s="82">
        <f>SUM('Parking (PCN,Clamp,Remove'!I41+'Bus Lanes'!I41+'Moving Traffic'!I36)</f>
        <v>16</v>
      </c>
      <c r="J36" s="82">
        <f>SUM('Parking (PCN,Clamp,Remove'!J41+'Bus Lanes'!J41+'Moving Traffic'!J36)</f>
        <v>113</v>
      </c>
    </row>
    <row r="37" spans="1:32" s="74" customFormat="1" x14ac:dyDescent="0.2">
      <c r="A37" s="25" t="s">
        <v>35</v>
      </c>
      <c r="B37" s="84">
        <f>SUM('Parking (PCN,Clamp,Remove'!B42+'Bus Lanes'!B42+'Moving Traffic'!B37)</f>
        <v>718</v>
      </c>
      <c r="C37" s="84">
        <f>SUM('Parking (PCN,Clamp,Remove'!C42+'Bus Lanes'!C42+'Moving Traffic'!C37)</f>
        <v>45</v>
      </c>
      <c r="D37" s="84">
        <f>SUM('Parking (PCN,Clamp,Remove'!D42+'Bus Lanes'!D42+'Moving Traffic'!D37)</f>
        <v>620</v>
      </c>
      <c r="E37" s="84">
        <f>SUM('Parking (PCN,Clamp,Remove'!E42+'Bus Lanes'!E42+'Moving Traffic'!E37)</f>
        <v>261</v>
      </c>
      <c r="F37" s="84">
        <f>SUM('Parking (PCN,Clamp,Remove'!F42+'Bus Lanes'!F42+'Moving Traffic'!F37)</f>
        <v>142</v>
      </c>
      <c r="G37" s="84">
        <f>SUM('Parking (PCN,Clamp,Remove'!G42+'Bus Lanes'!G42+'Moving Traffic'!G37)</f>
        <v>359</v>
      </c>
      <c r="H37" s="84">
        <f>SUM('Parking (PCN,Clamp,Remove'!H42+'Bus Lanes'!H42+'Moving Traffic'!H37)</f>
        <v>8</v>
      </c>
      <c r="I37" s="82">
        <f>SUM('Parking (PCN,Clamp,Remove'!I42+'Bus Lanes'!I42+'Moving Traffic'!I37)</f>
        <v>13</v>
      </c>
      <c r="J37" s="82">
        <f>SUM('Parking (PCN,Clamp,Remove'!J42+'Bus Lanes'!J42+'Moving Traffic'!J37)</f>
        <v>39</v>
      </c>
    </row>
    <row r="38" spans="1:32" s="74" customFormat="1" x14ac:dyDescent="0.2">
      <c r="A38" s="30" t="s">
        <v>36</v>
      </c>
      <c r="B38" s="85">
        <f>SUM('Parking (PCN,Clamp,Remove'!B43+'Bus Lanes'!B43+'Moving Traffic'!B38)</f>
        <v>766</v>
      </c>
      <c r="C38" s="85">
        <f>SUM('Parking (PCN,Clamp,Remove'!C43+'Bus Lanes'!C43+'Moving Traffic'!C38)</f>
        <v>658</v>
      </c>
      <c r="D38" s="85">
        <f>SUM('Parking (PCN,Clamp,Remove'!D43+'Bus Lanes'!D43+'Moving Traffic'!D38)</f>
        <v>700</v>
      </c>
      <c r="E38" s="85">
        <f>SUM('Parking (PCN,Clamp,Remove'!E43+'Bus Lanes'!E43+'Moving Traffic'!E38)</f>
        <v>297</v>
      </c>
      <c r="F38" s="85">
        <f>SUM('Parking (PCN,Clamp,Remove'!F43+'Bus Lanes'!F43+'Moving Traffic'!F38)</f>
        <v>202</v>
      </c>
      <c r="G38" s="85">
        <f>SUM('Parking (PCN,Clamp,Remove'!G43+'Bus Lanes'!G43+'Moving Traffic'!G38)</f>
        <v>403</v>
      </c>
      <c r="H38" s="85">
        <f>SUM('Parking (PCN,Clamp,Remove'!H43+'Bus Lanes'!H43+'Moving Traffic'!H38)</f>
        <v>3</v>
      </c>
      <c r="I38" s="83">
        <f>SUM('Parking (PCN,Clamp,Remove'!I43+'Bus Lanes'!I43+'Moving Traffic'!I38)</f>
        <v>10</v>
      </c>
      <c r="J38" s="83">
        <f>SUM('Parking (PCN,Clamp,Remove'!J43+'Bus Lanes'!J43+'Moving Traffic'!J38)</f>
        <v>59</v>
      </c>
    </row>
    <row r="39" spans="1:32" s="10" customFormat="1" x14ac:dyDescent="0.2">
      <c r="A39" s="16"/>
      <c r="B39" s="54"/>
      <c r="C39" s="54"/>
      <c r="D39" s="54"/>
      <c r="E39" s="54"/>
      <c r="F39" s="54"/>
      <c r="G39" s="54"/>
      <c r="H39" s="54"/>
      <c r="I39" s="62"/>
      <c r="J39" s="62"/>
    </row>
    <row r="40" spans="1:32" s="74" customFormat="1" x14ac:dyDescent="0.2">
      <c r="A40" s="5" t="s">
        <v>37</v>
      </c>
      <c r="B40" s="53">
        <f t="shared" ref="B40:J40" si="0">SUM(B4:B38)</f>
        <v>36284</v>
      </c>
      <c r="C40" s="53">
        <f t="shared" si="0"/>
        <v>7847</v>
      </c>
      <c r="D40" s="53">
        <f t="shared" si="0"/>
        <v>32030</v>
      </c>
      <c r="E40" s="53">
        <f t="shared" si="0"/>
        <v>16421</v>
      </c>
      <c r="F40" s="53">
        <f t="shared" si="0"/>
        <v>9623</v>
      </c>
      <c r="G40" s="53">
        <f t="shared" si="0"/>
        <v>15609</v>
      </c>
      <c r="H40" s="53">
        <f t="shared" si="0"/>
        <v>281</v>
      </c>
      <c r="I40" s="53">
        <f t="shared" si="0"/>
        <v>810</v>
      </c>
      <c r="J40" s="105">
        <f t="shared" si="0"/>
        <v>2152</v>
      </c>
    </row>
    <row r="41" spans="1:32" s="74" customFormat="1" x14ac:dyDescent="0.2">
      <c r="A41" s="21"/>
      <c r="B41" s="22"/>
      <c r="C41" s="22"/>
      <c r="E41" s="22"/>
      <c r="F41" s="22"/>
      <c r="G41" s="22"/>
      <c r="H41" s="22"/>
      <c r="I41" s="22"/>
      <c r="J41" s="22"/>
    </row>
    <row r="42" spans="1:32" s="74" customFormat="1" x14ac:dyDescent="0.2">
      <c r="A42" s="21"/>
      <c r="B42" s="22"/>
      <c r="C42" s="22"/>
      <c r="E42" s="22"/>
      <c r="F42" s="22"/>
      <c r="G42" s="22"/>
      <c r="H42" s="22"/>
      <c r="I42" s="22"/>
      <c r="J42" s="22"/>
    </row>
    <row r="43" spans="1:32" s="11" customFormat="1" x14ac:dyDescent="0.2">
      <c r="A43" s="19"/>
      <c r="I43" s="11" t="s">
        <v>81</v>
      </c>
    </row>
    <row r="44" spans="1:32" s="10" customFormat="1" ht="38.25" x14ac:dyDescent="0.2">
      <c r="A44" s="80" t="s">
        <v>41</v>
      </c>
      <c r="B44" s="72" t="s">
        <v>59</v>
      </c>
      <c r="C44" s="72" t="s">
        <v>60</v>
      </c>
      <c r="D44" s="72" t="s">
        <v>61</v>
      </c>
      <c r="E44" s="72" t="s">
        <v>62</v>
      </c>
      <c r="F44" s="72" t="s">
        <v>40</v>
      </c>
      <c r="G44" s="72" t="s">
        <v>63</v>
      </c>
      <c r="H44" s="72" t="s">
        <v>64</v>
      </c>
      <c r="I44" s="72" t="s">
        <v>65</v>
      </c>
      <c r="J44" s="72" t="s">
        <v>66</v>
      </c>
      <c r="K44" s="72" t="s">
        <v>67</v>
      </c>
      <c r="L44" s="72" t="s">
        <v>51</v>
      </c>
      <c r="M44" s="72" t="s">
        <v>68</v>
      </c>
      <c r="R44" s="7"/>
      <c r="S44" s="7"/>
      <c r="T44" s="7"/>
      <c r="U44" s="7"/>
      <c r="V44" s="7"/>
      <c r="W44" s="7"/>
      <c r="X44" s="7"/>
      <c r="Y44" s="7"/>
      <c r="Z44" s="7"/>
      <c r="AC44" s="11"/>
      <c r="AD44" s="11"/>
      <c r="AE44" s="11"/>
      <c r="AF44" s="11"/>
    </row>
    <row r="45" spans="1:32" s="74" customFormat="1" x14ac:dyDescent="0.2">
      <c r="A45" s="25" t="s">
        <v>3</v>
      </c>
      <c r="B45" s="84">
        <f>'Parking (PCN,Clamp,Remove'!B49+'Bus Lanes'!B49+'Moving Traffic'!B45</f>
        <v>1</v>
      </c>
      <c r="C45" s="84">
        <f>'Parking (PCN,Clamp,Remove'!C49+'Bus Lanes'!C49+'Moving Traffic'!C45</f>
        <v>0</v>
      </c>
      <c r="D45" s="84">
        <f>'Parking (PCN,Clamp,Remove'!D49+'Bus Lanes'!D49+'Moving Traffic'!D45</f>
        <v>1</v>
      </c>
      <c r="E45" s="84">
        <f>'Parking (PCN,Clamp,Remove'!E49+'Bus Lanes'!E49+'Moving Traffic'!E45</f>
        <v>0</v>
      </c>
      <c r="F45" s="93">
        <f>'Parking (PCN,Clamp,Remove'!F49+'Bus Lanes'!F49+'Moving Traffic'!F45</f>
        <v>0</v>
      </c>
      <c r="G45" s="84">
        <f>'Parking (PCN,Clamp,Remove'!G49+'Bus Lanes'!G49+'Moving Traffic'!G45</f>
        <v>0</v>
      </c>
      <c r="H45" s="84">
        <f>'Parking (PCN,Clamp,Remove'!H49+'Bus Lanes'!H49+'Moving Traffic'!H45</f>
        <v>2</v>
      </c>
      <c r="I45" s="84">
        <f>'Parking (PCN,Clamp,Remove'!I49+'Bus Lanes'!I49+'Moving Traffic'!I45</f>
        <v>2</v>
      </c>
      <c r="J45" s="84">
        <f>'Parking (PCN,Clamp,Remove'!J49+'Bus Lanes'!J49+'Moving Traffic'!J45</f>
        <v>0</v>
      </c>
      <c r="K45" s="84">
        <f>'Parking (PCN,Clamp,Remove'!K49+'Bus Lanes'!K49+'Moving Traffic'!K45</f>
        <v>2</v>
      </c>
      <c r="L45" s="93">
        <f>'Parking (PCN,Clamp,Remove'!L49+'Bus Lanes'!L49+'Moving Traffic'!L45</f>
        <v>200</v>
      </c>
      <c r="M45" s="81">
        <f>'Parking (PCN,Clamp,Remove'!M49+'Bus Lanes'!M49+'Moving Traffic'!M45</f>
        <v>0</v>
      </c>
    </row>
    <row r="46" spans="1:32" s="74" customFormat="1" x14ac:dyDescent="0.2">
      <c r="A46" s="25" t="s">
        <v>4</v>
      </c>
      <c r="B46" s="84">
        <f>'Parking (PCN,Clamp,Remove'!B50+'Bus Lanes'!B50+'Moving Traffic'!B46</f>
        <v>4</v>
      </c>
      <c r="C46" s="84">
        <f>'Parking (PCN,Clamp,Remove'!C50+'Bus Lanes'!C50+'Moving Traffic'!C46</f>
        <v>2</v>
      </c>
      <c r="D46" s="84">
        <f>'Parking (PCN,Clamp,Remove'!D50+'Bus Lanes'!D50+'Moving Traffic'!D46</f>
        <v>2</v>
      </c>
      <c r="E46" s="84">
        <f>'Parking (PCN,Clamp,Remove'!E50+'Bus Lanes'!E50+'Moving Traffic'!E46</f>
        <v>0</v>
      </c>
      <c r="F46" s="93">
        <f>'Parking (PCN,Clamp,Remove'!F50+'Bus Lanes'!F50+'Moving Traffic'!F46</f>
        <v>0</v>
      </c>
      <c r="G46" s="84">
        <f>'Parking (PCN,Clamp,Remove'!G50+'Bus Lanes'!G50+'Moving Traffic'!G46</f>
        <v>2</v>
      </c>
      <c r="H46" s="84">
        <f>'Parking (PCN,Clamp,Remove'!H50+'Bus Lanes'!H50+'Moving Traffic'!H46</f>
        <v>0</v>
      </c>
      <c r="I46" s="84">
        <f>'Parking (PCN,Clamp,Remove'!I50+'Bus Lanes'!I50+'Moving Traffic'!I46</f>
        <v>0</v>
      </c>
      <c r="J46" s="84">
        <f>'Parking (PCN,Clamp,Remove'!J50+'Bus Lanes'!J50+'Moving Traffic'!J46</f>
        <v>0</v>
      </c>
      <c r="K46" s="84">
        <f>'Parking (PCN,Clamp,Remove'!K50+'Bus Lanes'!K50+'Moving Traffic'!K46</f>
        <v>0</v>
      </c>
      <c r="L46" s="93">
        <f>'Parking (PCN,Clamp,Remove'!L50+'Bus Lanes'!L50+'Moving Traffic'!L46</f>
        <v>0</v>
      </c>
      <c r="M46" s="82">
        <f>'Parking (PCN,Clamp,Remove'!M50+'Bus Lanes'!M50+'Moving Traffic'!M46</f>
        <v>0</v>
      </c>
    </row>
    <row r="47" spans="1:32" s="74" customFormat="1" x14ac:dyDescent="0.2">
      <c r="A47" s="25" t="s">
        <v>5</v>
      </c>
      <c r="B47" s="84">
        <f>'Parking (PCN,Clamp,Remove'!B51+'Bus Lanes'!B51+'Moving Traffic'!B47</f>
        <v>2</v>
      </c>
      <c r="C47" s="84">
        <f>'Parking (PCN,Clamp,Remove'!C51+'Bus Lanes'!C51+'Moving Traffic'!C47</f>
        <v>0</v>
      </c>
      <c r="D47" s="84">
        <f>'Parking (PCN,Clamp,Remove'!D51+'Bus Lanes'!D51+'Moving Traffic'!D47</f>
        <v>2</v>
      </c>
      <c r="E47" s="84">
        <f>'Parking (PCN,Clamp,Remove'!E51+'Bus Lanes'!E51+'Moving Traffic'!E47</f>
        <v>0</v>
      </c>
      <c r="F47" s="93">
        <f>'Parking (PCN,Clamp,Remove'!F51+'Bus Lanes'!F51+'Moving Traffic'!F47</f>
        <v>0</v>
      </c>
      <c r="G47" s="84">
        <f>'Parking (PCN,Clamp,Remove'!G51+'Bus Lanes'!G51+'Moving Traffic'!G47</f>
        <v>0</v>
      </c>
      <c r="H47" s="84">
        <f>'Parking (PCN,Clamp,Remove'!H51+'Bus Lanes'!H51+'Moving Traffic'!H47</f>
        <v>0</v>
      </c>
      <c r="I47" s="84">
        <f>'Parking (PCN,Clamp,Remove'!I51+'Bus Lanes'!I51+'Moving Traffic'!I47</f>
        <v>0</v>
      </c>
      <c r="J47" s="84">
        <f>'Parking (PCN,Clamp,Remove'!J51+'Bus Lanes'!J51+'Moving Traffic'!J47</f>
        <v>0</v>
      </c>
      <c r="K47" s="84">
        <f>'Parking (PCN,Clamp,Remove'!K51+'Bus Lanes'!K51+'Moving Traffic'!K47</f>
        <v>0</v>
      </c>
      <c r="L47" s="93">
        <f>'Parking (PCN,Clamp,Remove'!L51+'Bus Lanes'!L51+'Moving Traffic'!L47</f>
        <v>0</v>
      </c>
      <c r="M47" s="82">
        <f>'Parking (PCN,Clamp,Remove'!M51+'Bus Lanes'!M51+'Moving Traffic'!M47</f>
        <v>0</v>
      </c>
    </row>
    <row r="48" spans="1:32" s="74" customFormat="1" x14ac:dyDescent="0.2">
      <c r="A48" s="25" t="s">
        <v>6</v>
      </c>
      <c r="B48" s="84">
        <f>'Parking (PCN,Clamp,Remove'!B52+'Bus Lanes'!B52+'Moving Traffic'!B48</f>
        <v>1</v>
      </c>
      <c r="C48" s="84">
        <f>'Parking (PCN,Clamp,Remove'!C52+'Bus Lanes'!C52+'Moving Traffic'!C48</f>
        <v>0</v>
      </c>
      <c r="D48" s="84">
        <f>'Parking (PCN,Clamp,Remove'!D52+'Bus Lanes'!D52+'Moving Traffic'!D48</f>
        <v>1</v>
      </c>
      <c r="E48" s="84">
        <f>'Parking (PCN,Clamp,Remove'!E52+'Bus Lanes'!E52+'Moving Traffic'!E48</f>
        <v>0</v>
      </c>
      <c r="F48" s="93">
        <f>'Parking (PCN,Clamp,Remove'!F52+'Bus Lanes'!F52+'Moving Traffic'!F48</f>
        <v>0</v>
      </c>
      <c r="G48" s="84">
        <f>'Parking (PCN,Clamp,Remove'!G52+'Bus Lanes'!G52+'Moving Traffic'!G48</f>
        <v>0</v>
      </c>
      <c r="H48" s="84">
        <f>'Parking (PCN,Clamp,Remove'!H52+'Bus Lanes'!H52+'Moving Traffic'!H48</f>
        <v>0</v>
      </c>
      <c r="I48" s="84">
        <f>'Parking (PCN,Clamp,Remove'!I52+'Bus Lanes'!I52+'Moving Traffic'!I48</f>
        <v>0</v>
      </c>
      <c r="J48" s="84">
        <f>'Parking (PCN,Clamp,Remove'!J52+'Bus Lanes'!J52+'Moving Traffic'!J48</f>
        <v>0</v>
      </c>
      <c r="K48" s="84">
        <f>'Parking (PCN,Clamp,Remove'!K52+'Bus Lanes'!K52+'Moving Traffic'!K48</f>
        <v>0</v>
      </c>
      <c r="L48" s="93">
        <f>'Parking (PCN,Clamp,Remove'!L52+'Bus Lanes'!L52+'Moving Traffic'!L48</f>
        <v>0</v>
      </c>
      <c r="M48" s="82">
        <f>'Parking (PCN,Clamp,Remove'!M52+'Bus Lanes'!M52+'Moving Traffic'!M48</f>
        <v>0</v>
      </c>
    </row>
    <row r="49" spans="1:13" s="74" customFormat="1" x14ac:dyDescent="0.2">
      <c r="A49" s="25" t="s">
        <v>7</v>
      </c>
      <c r="B49" s="84">
        <f>'Parking (PCN,Clamp,Remove'!B53+'Bus Lanes'!B53</f>
        <v>0</v>
      </c>
      <c r="C49" s="84">
        <f>'Parking (PCN,Clamp,Remove'!C53+'Bus Lanes'!C53</f>
        <v>0</v>
      </c>
      <c r="D49" s="84">
        <f>'Parking (PCN,Clamp,Remove'!D53+'Bus Lanes'!D53+'Moving Traffic'!D49</f>
        <v>0</v>
      </c>
      <c r="E49" s="84">
        <f>'Parking (PCN,Clamp,Remove'!E53+'Bus Lanes'!E53</f>
        <v>0</v>
      </c>
      <c r="F49" s="93">
        <f>'Parking (PCN,Clamp,Remove'!F53+'Bus Lanes'!F53</f>
        <v>0</v>
      </c>
      <c r="G49" s="84">
        <f>'Parking (PCN,Clamp,Remove'!G53+'Bus Lanes'!G53</f>
        <v>0</v>
      </c>
      <c r="H49" s="84">
        <f>'Parking (PCN,Clamp,Remove'!H53+'Bus Lanes'!H53</f>
        <v>0</v>
      </c>
      <c r="I49" s="84">
        <f>'Parking (PCN,Clamp,Remove'!I53+'Bus Lanes'!I53</f>
        <v>0</v>
      </c>
      <c r="J49" s="84">
        <f>'Parking (PCN,Clamp,Remove'!J53+'Bus Lanes'!J53</f>
        <v>0</v>
      </c>
      <c r="K49" s="84">
        <f>'Parking (PCN,Clamp,Remove'!K53+'Bus Lanes'!K53</f>
        <v>0</v>
      </c>
      <c r="L49" s="93">
        <f>'Parking (PCN,Clamp,Remove'!L53+'Bus Lanes'!L53</f>
        <v>0</v>
      </c>
      <c r="M49" s="82">
        <f>'Parking (PCN,Clamp,Remove'!M53+'Bus Lanes'!M53</f>
        <v>0</v>
      </c>
    </row>
    <row r="50" spans="1:13" s="74" customFormat="1" x14ac:dyDescent="0.2">
      <c r="A50" s="25" t="s">
        <v>8</v>
      </c>
      <c r="B50" s="84">
        <f>'Parking (PCN,Clamp,Remove'!B54+'Bus Lanes'!B54+'Moving Traffic'!B50</f>
        <v>0</v>
      </c>
      <c r="C50" s="84">
        <f>'Parking (PCN,Clamp,Remove'!C54+'Bus Lanes'!C54+'Moving Traffic'!C50</f>
        <v>0</v>
      </c>
      <c r="D50" s="84">
        <f>'Parking (PCN,Clamp,Remove'!D54+'Bus Lanes'!D54+'Moving Traffic'!D50</f>
        <v>0</v>
      </c>
      <c r="E50" s="84">
        <f>'Parking (PCN,Clamp,Remove'!E54+'Bus Lanes'!E54+'Moving Traffic'!E50</f>
        <v>0</v>
      </c>
      <c r="F50" s="93">
        <f>'Parking (PCN,Clamp,Remove'!F54+'Bus Lanes'!F54+'Moving Traffic'!F50</f>
        <v>0</v>
      </c>
      <c r="G50" s="84">
        <f>'Parking (PCN,Clamp,Remove'!G54+'Bus Lanes'!G54+'Moving Traffic'!G50</f>
        <v>0</v>
      </c>
      <c r="H50" s="84">
        <f>'Parking (PCN,Clamp,Remove'!H54+'Bus Lanes'!H54+'Moving Traffic'!H50</f>
        <v>1</v>
      </c>
      <c r="I50" s="84">
        <f>'Parking (PCN,Clamp,Remove'!I54+'Bus Lanes'!I54+'Moving Traffic'!I50</f>
        <v>1</v>
      </c>
      <c r="J50" s="84">
        <f>'Parking (PCN,Clamp,Remove'!J54+'Bus Lanes'!J54+'Moving Traffic'!J50</f>
        <v>0</v>
      </c>
      <c r="K50" s="84">
        <f>'Parking (PCN,Clamp,Remove'!K54+'Bus Lanes'!K54+'Moving Traffic'!K50</f>
        <v>1</v>
      </c>
      <c r="L50" s="93">
        <f>'Parking (PCN,Clamp,Remove'!L54+'Bus Lanes'!L54+'Moving Traffic'!L50</f>
        <v>90.63</v>
      </c>
      <c r="M50" s="82">
        <f>'Parking (PCN,Clamp,Remove'!M54+'Bus Lanes'!M54+'Moving Traffic'!M50</f>
        <v>0</v>
      </c>
    </row>
    <row r="51" spans="1:13" s="74" customFormat="1" x14ac:dyDescent="0.2">
      <c r="A51" s="25" t="s">
        <v>9</v>
      </c>
      <c r="B51" s="84">
        <f>'Parking (PCN,Clamp,Remove'!B55+'Bus Lanes'!B55+'Moving Traffic'!B51</f>
        <v>1</v>
      </c>
      <c r="C51" s="84">
        <f>'Parking (PCN,Clamp,Remove'!C55+'Bus Lanes'!C55+'Moving Traffic'!C51</f>
        <v>1</v>
      </c>
      <c r="D51" s="84">
        <f>'Parking (PCN,Clamp,Remove'!D55+'Bus Lanes'!D55+'Moving Traffic'!D51</f>
        <v>0</v>
      </c>
      <c r="E51" s="84">
        <f>'Parking (PCN,Clamp,Remove'!E55+'Bus Lanes'!E55+'Moving Traffic'!E51</f>
        <v>0</v>
      </c>
      <c r="F51" s="93">
        <f>'Parking (PCN,Clamp,Remove'!F55+'Bus Lanes'!F55+'Moving Traffic'!F51</f>
        <v>0</v>
      </c>
      <c r="G51" s="84">
        <f>'Parking (PCN,Clamp,Remove'!G55+'Bus Lanes'!G55+'Moving Traffic'!G51</f>
        <v>1</v>
      </c>
      <c r="H51" s="84">
        <f>'Parking (PCN,Clamp,Remove'!H55+'Bus Lanes'!H55+'Moving Traffic'!H51</f>
        <v>5</v>
      </c>
      <c r="I51" s="84">
        <f>'Parking (PCN,Clamp,Remove'!I55+'Bus Lanes'!I55+'Moving Traffic'!I51</f>
        <v>5</v>
      </c>
      <c r="J51" s="84">
        <f>'Parking (PCN,Clamp,Remove'!J55+'Bus Lanes'!J55+'Moving Traffic'!J51</f>
        <v>0</v>
      </c>
      <c r="K51" s="84">
        <f>'Parking (PCN,Clamp,Remove'!K55+'Bus Lanes'!K55+'Moving Traffic'!K51</f>
        <v>3</v>
      </c>
      <c r="L51" s="93">
        <f>'Parking (PCN,Clamp,Remove'!L55+'Bus Lanes'!L55+'Moving Traffic'!L51</f>
        <v>224.1</v>
      </c>
      <c r="M51" s="82">
        <f>'Parking (PCN,Clamp,Remove'!M55+'Bus Lanes'!M55+'Moving Traffic'!M51</f>
        <v>2</v>
      </c>
    </row>
    <row r="52" spans="1:13" s="74" customFormat="1" x14ac:dyDescent="0.2">
      <c r="A52" s="25" t="s">
        <v>10</v>
      </c>
      <c r="B52" s="84">
        <f>'Parking (PCN,Clamp,Remove'!B56+'Bus Lanes'!B56+'Moving Traffic'!B52</f>
        <v>3</v>
      </c>
      <c r="C52" s="84">
        <f>'Parking (PCN,Clamp,Remove'!C56+'Bus Lanes'!C56+'Moving Traffic'!C52</f>
        <v>0</v>
      </c>
      <c r="D52" s="84">
        <f>'Parking (PCN,Clamp,Remove'!D56+'Bus Lanes'!D56+'Moving Traffic'!D52</f>
        <v>3</v>
      </c>
      <c r="E52" s="84">
        <f>'Parking (PCN,Clamp,Remove'!E56+'Bus Lanes'!E56+'Moving Traffic'!E52</f>
        <v>0</v>
      </c>
      <c r="F52" s="93">
        <f>'Parking (PCN,Clamp,Remove'!F56+'Bus Lanes'!F56+'Moving Traffic'!F52</f>
        <v>0</v>
      </c>
      <c r="G52" s="84">
        <f>'Parking (PCN,Clamp,Remove'!G56+'Bus Lanes'!G56+'Moving Traffic'!G52</f>
        <v>0</v>
      </c>
      <c r="H52" s="84">
        <f>'Parking (PCN,Clamp,Remove'!H56+'Bus Lanes'!H56+'Moving Traffic'!H52</f>
        <v>0</v>
      </c>
      <c r="I52" s="84">
        <f>'Parking (PCN,Clamp,Remove'!I56+'Bus Lanes'!I56+'Moving Traffic'!I52</f>
        <v>0</v>
      </c>
      <c r="J52" s="84">
        <f>'Parking (PCN,Clamp,Remove'!J56+'Bus Lanes'!J56+'Moving Traffic'!J52</f>
        <v>0</v>
      </c>
      <c r="K52" s="84">
        <f>'Parking (PCN,Clamp,Remove'!K56+'Bus Lanes'!K56+'Moving Traffic'!K52</f>
        <v>0</v>
      </c>
      <c r="L52" s="93">
        <f>'Parking (PCN,Clamp,Remove'!L56+'Bus Lanes'!L56+'Moving Traffic'!L52</f>
        <v>0</v>
      </c>
      <c r="M52" s="82">
        <f>'Parking (PCN,Clamp,Remove'!M56+'Bus Lanes'!M56+'Moving Traffic'!M52</f>
        <v>0</v>
      </c>
    </row>
    <row r="53" spans="1:13" s="74" customFormat="1" x14ac:dyDescent="0.2">
      <c r="A53" s="25" t="s">
        <v>11</v>
      </c>
      <c r="B53" s="84">
        <f>'Parking (PCN,Clamp,Remove'!B57+'Bus Lanes'!B57+'Moving Traffic'!B53</f>
        <v>1</v>
      </c>
      <c r="C53" s="84">
        <f>'Parking (PCN,Clamp,Remove'!C57+'Bus Lanes'!C57+'Moving Traffic'!C53</f>
        <v>1</v>
      </c>
      <c r="D53" s="84">
        <f>'Parking (PCN,Clamp,Remove'!D57+'Bus Lanes'!D57+'Moving Traffic'!D53</f>
        <v>0</v>
      </c>
      <c r="E53" s="84">
        <f>'Parking (PCN,Clamp,Remove'!E57+'Bus Lanes'!E57+'Moving Traffic'!E53</f>
        <v>1</v>
      </c>
      <c r="F53" s="93">
        <f>'Parking (PCN,Clamp,Remove'!F57+'Bus Lanes'!F57+'Moving Traffic'!F53</f>
        <v>69</v>
      </c>
      <c r="G53" s="84">
        <f>'Parking (PCN,Clamp,Remove'!G57+'Bus Lanes'!G57+'Moving Traffic'!G53</f>
        <v>0</v>
      </c>
      <c r="H53" s="84">
        <f>'Parking (PCN,Clamp,Remove'!H57+'Bus Lanes'!H57+'Moving Traffic'!H53</f>
        <v>0</v>
      </c>
      <c r="I53" s="84">
        <f>'Parking (PCN,Clamp,Remove'!I57+'Bus Lanes'!I57+'Moving Traffic'!I53</f>
        <v>0</v>
      </c>
      <c r="J53" s="84">
        <f>'Parking (PCN,Clamp,Remove'!J57+'Bus Lanes'!J57+'Moving Traffic'!J53</f>
        <v>0</v>
      </c>
      <c r="K53" s="84">
        <f>'Parking (PCN,Clamp,Remove'!K57+'Bus Lanes'!K57+'Moving Traffic'!K53</f>
        <v>0</v>
      </c>
      <c r="L53" s="93">
        <f>'Parking (PCN,Clamp,Remove'!L57+'Bus Lanes'!L57+'Moving Traffic'!L53</f>
        <v>0</v>
      </c>
      <c r="M53" s="82">
        <f>'Parking (PCN,Clamp,Remove'!M57+'Bus Lanes'!M57+'Moving Traffic'!M53</f>
        <v>0</v>
      </c>
    </row>
    <row r="54" spans="1:13" s="74" customFormat="1" x14ac:dyDescent="0.2">
      <c r="A54" s="25" t="s">
        <v>12</v>
      </c>
      <c r="B54" s="84">
        <f>'Parking (PCN,Clamp,Remove'!B58+'Bus Lanes'!B58+'Moving Traffic'!B54</f>
        <v>0</v>
      </c>
      <c r="C54" s="84">
        <f>'Parking (PCN,Clamp,Remove'!C58+'Bus Lanes'!C58+'Moving Traffic'!C54</f>
        <v>0</v>
      </c>
      <c r="D54" s="84">
        <f>'Parking (PCN,Clamp,Remove'!D58+'Bus Lanes'!D58+'Moving Traffic'!D54</f>
        <v>0</v>
      </c>
      <c r="E54" s="84">
        <f>'Parking (PCN,Clamp,Remove'!E58+'Bus Lanes'!E58+'Moving Traffic'!E54</f>
        <v>0</v>
      </c>
      <c r="F54" s="93">
        <f>'Parking (PCN,Clamp,Remove'!F58+'Bus Lanes'!F58+'Moving Traffic'!F54</f>
        <v>0</v>
      </c>
      <c r="G54" s="84">
        <f>'Parking (PCN,Clamp,Remove'!G58+'Bus Lanes'!G58+'Moving Traffic'!G54</f>
        <v>0</v>
      </c>
      <c r="H54" s="84">
        <f>'Parking (PCN,Clamp,Remove'!H58+'Bus Lanes'!H58+'Moving Traffic'!H54</f>
        <v>2</v>
      </c>
      <c r="I54" s="84">
        <f>'Parking (PCN,Clamp,Remove'!I58+'Bus Lanes'!I58+'Moving Traffic'!I54</f>
        <v>2</v>
      </c>
      <c r="J54" s="84">
        <f>'Parking (PCN,Clamp,Remove'!J58+'Bus Lanes'!J58+'Moving Traffic'!J54</f>
        <v>0</v>
      </c>
      <c r="K54" s="84">
        <f>'Parking (PCN,Clamp,Remove'!K58+'Bus Lanes'!K58+'Moving Traffic'!K54</f>
        <v>2</v>
      </c>
      <c r="L54" s="93">
        <f>'Parking (PCN,Clamp,Remove'!L58+'Bus Lanes'!L58+'Moving Traffic'!L54</f>
        <v>90</v>
      </c>
      <c r="M54" s="82">
        <f>'Parking (PCN,Clamp,Remove'!M58+'Bus Lanes'!M58+'Moving Traffic'!M54</f>
        <v>0</v>
      </c>
    </row>
    <row r="55" spans="1:13" s="74" customFormat="1" x14ac:dyDescent="0.2">
      <c r="A55" s="25" t="s">
        <v>13</v>
      </c>
      <c r="B55" s="84">
        <f>'Parking (PCN,Clamp,Remove'!B59</f>
        <v>0</v>
      </c>
      <c r="C55" s="84">
        <f>'Parking (PCN,Clamp,Remove'!C59</f>
        <v>0</v>
      </c>
      <c r="D55" s="84">
        <f>'Parking (PCN,Clamp,Remove'!D59+'Bus Lanes'!D59+'Moving Traffic'!D55</f>
        <v>0</v>
      </c>
      <c r="E55" s="84">
        <f>'Parking (PCN,Clamp,Remove'!E59</f>
        <v>0</v>
      </c>
      <c r="F55" s="93">
        <f>'Parking (PCN,Clamp,Remove'!F59</f>
        <v>0</v>
      </c>
      <c r="G55" s="84">
        <f>'Parking (PCN,Clamp,Remove'!G59</f>
        <v>0</v>
      </c>
      <c r="H55" s="84">
        <f>'Parking (PCN,Clamp,Remove'!H59</f>
        <v>0</v>
      </c>
      <c r="I55" s="84">
        <f>'Parking (PCN,Clamp,Remove'!I59</f>
        <v>0</v>
      </c>
      <c r="J55" s="84">
        <f>'Parking (PCN,Clamp,Remove'!J59</f>
        <v>0</v>
      </c>
      <c r="K55" s="84">
        <f>'Parking (PCN,Clamp,Remove'!K59</f>
        <v>0</v>
      </c>
      <c r="L55" s="93">
        <f>'Parking (PCN,Clamp,Remove'!L59</f>
        <v>0</v>
      </c>
      <c r="M55" s="82">
        <f>'Parking (PCN,Clamp,Remove'!M59</f>
        <v>0</v>
      </c>
    </row>
    <row r="56" spans="1:13" s="74" customFormat="1" x14ac:dyDescent="0.2">
      <c r="A56" s="25" t="s">
        <v>14</v>
      </c>
      <c r="B56" s="84">
        <f>'Parking (PCN,Clamp,Remove'!B60+'Bus Lanes'!B60+'Moving Traffic'!B56</f>
        <v>2</v>
      </c>
      <c r="C56" s="84">
        <f>'Parking (PCN,Clamp,Remove'!C60+'Bus Lanes'!C60+'Moving Traffic'!C56</f>
        <v>2</v>
      </c>
      <c r="D56" s="84">
        <f>'Parking (PCN,Clamp,Remove'!D60+'Bus Lanes'!D60+'Moving Traffic'!D56</f>
        <v>0</v>
      </c>
      <c r="E56" s="84">
        <f>'Parking (PCN,Clamp,Remove'!E60+'Bus Lanes'!E60+'Moving Traffic'!E56</f>
        <v>0</v>
      </c>
      <c r="F56" s="93">
        <f>'Parking (PCN,Clamp,Remove'!F60+'Bus Lanes'!F60+'Moving Traffic'!F56</f>
        <v>0</v>
      </c>
      <c r="G56" s="84">
        <f>'Parking (PCN,Clamp,Remove'!G60+'Bus Lanes'!G60+'Moving Traffic'!G56</f>
        <v>2</v>
      </c>
      <c r="H56" s="84">
        <f>'Parking (PCN,Clamp,Remove'!H60+'Bus Lanes'!H60+'Moving Traffic'!H56</f>
        <v>0</v>
      </c>
      <c r="I56" s="84">
        <f>'Parking (PCN,Clamp,Remove'!I60+'Bus Lanes'!I60+'Moving Traffic'!I56</f>
        <v>0</v>
      </c>
      <c r="J56" s="84">
        <f>'Parking (PCN,Clamp,Remove'!J60+'Bus Lanes'!J60+'Moving Traffic'!J56</f>
        <v>0</v>
      </c>
      <c r="K56" s="84">
        <f>'Parking (PCN,Clamp,Remove'!K60+'Bus Lanes'!K60+'Moving Traffic'!K56</f>
        <v>0</v>
      </c>
      <c r="L56" s="93">
        <f>'Parking (PCN,Clamp,Remove'!L60+'Bus Lanes'!L60+'Moving Traffic'!L56</f>
        <v>0</v>
      </c>
      <c r="M56" s="82">
        <f>'Parking (PCN,Clamp,Remove'!M60+'Bus Lanes'!M60+'Moving Traffic'!M56</f>
        <v>0</v>
      </c>
    </row>
    <row r="57" spans="1:13" s="74" customFormat="1" x14ac:dyDescent="0.2">
      <c r="A57" s="25" t="s">
        <v>15</v>
      </c>
      <c r="B57" s="84">
        <f>'Parking (PCN,Clamp,Remove'!B61+'Bus Lanes'!B61+'Moving Traffic'!B57</f>
        <v>1</v>
      </c>
      <c r="C57" s="84">
        <f>'Parking (PCN,Clamp,Remove'!C61+'Bus Lanes'!C61+'Moving Traffic'!C57</f>
        <v>1</v>
      </c>
      <c r="D57" s="84">
        <f>'Parking (PCN,Clamp,Remove'!D61+'Bus Lanes'!D61+'Moving Traffic'!D57</f>
        <v>0</v>
      </c>
      <c r="E57" s="84">
        <f>'Parking (PCN,Clamp,Remove'!E61+'Bus Lanes'!E61+'Moving Traffic'!E57</f>
        <v>0</v>
      </c>
      <c r="F57" s="93">
        <f>'Parking (PCN,Clamp,Remove'!F61+'Bus Lanes'!F61+'Moving Traffic'!F57</f>
        <v>0</v>
      </c>
      <c r="G57" s="84">
        <f>'Parking (PCN,Clamp,Remove'!G61+'Bus Lanes'!G61+'Moving Traffic'!G57</f>
        <v>1</v>
      </c>
      <c r="H57" s="84">
        <f>'Parking (PCN,Clamp,Remove'!H61+'Bus Lanes'!H61+'Moving Traffic'!H57</f>
        <v>0</v>
      </c>
      <c r="I57" s="84">
        <f>'Parking (PCN,Clamp,Remove'!I61+'Bus Lanes'!I61+'Moving Traffic'!I57</f>
        <v>0</v>
      </c>
      <c r="J57" s="84">
        <f>'Parking (PCN,Clamp,Remove'!J61+'Bus Lanes'!J61+'Moving Traffic'!J57</f>
        <v>0</v>
      </c>
      <c r="K57" s="84">
        <f>'Parking (PCN,Clamp,Remove'!K61+'Bus Lanes'!K61+'Moving Traffic'!K57</f>
        <v>0</v>
      </c>
      <c r="L57" s="93">
        <f>'Parking (PCN,Clamp,Remove'!L61+'Bus Lanes'!L61+'Moving Traffic'!L57</f>
        <v>0</v>
      </c>
      <c r="M57" s="82">
        <f>'Parking (PCN,Clamp,Remove'!M61+'Bus Lanes'!M61+'Moving Traffic'!M57</f>
        <v>0</v>
      </c>
    </row>
    <row r="58" spans="1:13" s="74" customFormat="1" x14ac:dyDescent="0.2">
      <c r="A58" s="25" t="s">
        <v>16</v>
      </c>
      <c r="B58" s="84">
        <f>'Parking (PCN,Clamp,Remove'!B62+'Bus Lanes'!B62+'Moving Traffic'!B58</f>
        <v>5</v>
      </c>
      <c r="C58" s="84">
        <f>'Parking (PCN,Clamp,Remove'!C62+'Bus Lanes'!C62+'Moving Traffic'!C58</f>
        <v>2</v>
      </c>
      <c r="D58" s="84">
        <f>'Parking (PCN,Clamp,Remove'!D62+'Bus Lanes'!D62+'Moving Traffic'!D58</f>
        <v>3</v>
      </c>
      <c r="E58" s="84">
        <f>'Parking (PCN,Clamp,Remove'!E62+'Bus Lanes'!E62+'Moving Traffic'!E58</f>
        <v>1</v>
      </c>
      <c r="F58" s="93">
        <f>'Parking (PCN,Clamp,Remove'!F62+'Bus Lanes'!F62+'Moving Traffic'!F58</f>
        <v>70</v>
      </c>
      <c r="G58" s="84">
        <f>'Parking (PCN,Clamp,Remove'!G62+'Bus Lanes'!G62+'Moving Traffic'!G58</f>
        <v>1</v>
      </c>
      <c r="H58" s="84">
        <f>'Parking (PCN,Clamp,Remove'!H62+'Bus Lanes'!H62+'Moving Traffic'!H58</f>
        <v>0</v>
      </c>
      <c r="I58" s="84">
        <f>'Parking (PCN,Clamp,Remove'!I62+'Bus Lanes'!I62+'Moving Traffic'!I58</f>
        <v>0</v>
      </c>
      <c r="J58" s="84">
        <f>'Parking (PCN,Clamp,Remove'!J62+'Bus Lanes'!J62+'Moving Traffic'!J58</f>
        <v>0</v>
      </c>
      <c r="K58" s="84">
        <f>'Parking (PCN,Clamp,Remove'!K62+'Bus Lanes'!K62+'Moving Traffic'!K58</f>
        <v>0</v>
      </c>
      <c r="L58" s="93">
        <f>'Parking (PCN,Clamp,Remove'!L62+'Bus Lanes'!L62+'Moving Traffic'!L58</f>
        <v>0</v>
      </c>
      <c r="M58" s="82">
        <f>'Parking (PCN,Clamp,Remove'!M62+'Bus Lanes'!M62+'Moving Traffic'!M58</f>
        <v>0</v>
      </c>
    </row>
    <row r="59" spans="1:13" s="74" customFormat="1" x14ac:dyDescent="0.2">
      <c r="A59" s="25" t="s">
        <v>17</v>
      </c>
      <c r="B59" s="84">
        <f>'Parking (PCN,Clamp,Remove'!B63+'Bus Lanes'!B63+'Moving Traffic'!B59</f>
        <v>1</v>
      </c>
      <c r="C59" s="84">
        <f>'Parking (PCN,Clamp,Remove'!C63+'Bus Lanes'!C63+'Moving Traffic'!C59</f>
        <v>1</v>
      </c>
      <c r="D59" s="84">
        <f>'Parking (PCN,Clamp,Remove'!D63+'Bus Lanes'!D63+'Moving Traffic'!D59</f>
        <v>0</v>
      </c>
      <c r="E59" s="84">
        <f>'Parking (PCN,Clamp,Remove'!E63+'Bus Lanes'!E63+'Moving Traffic'!E59</f>
        <v>1</v>
      </c>
      <c r="F59" s="93">
        <f>'Parking (PCN,Clamp,Remove'!F63+'Bus Lanes'!F63+'Moving Traffic'!F59</f>
        <v>50</v>
      </c>
      <c r="G59" s="84">
        <f>'Parking (PCN,Clamp,Remove'!G63+'Bus Lanes'!G63+'Moving Traffic'!G59</f>
        <v>0</v>
      </c>
      <c r="H59" s="84">
        <f>'Parking (PCN,Clamp,Remove'!H63+'Bus Lanes'!H63+'Moving Traffic'!H59</f>
        <v>0</v>
      </c>
      <c r="I59" s="84">
        <f>'Parking (PCN,Clamp,Remove'!I63+'Bus Lanes'!I63+'Moving Traffic'!I59</f>
        <v>0</v>
      </c>
      <c r="J59" s="84">
        <f>'Parking (PCN,Clamp,Remove'!J63+'Bus Lanes'!J63+'Moving Traffic'!J59</f>
        <v>0</v>
      </c>
      <c r="K59" s="84">
        <f>'Parking (PCN,Clamp,Remove'!K63+'Bus Lanes'!K63+'Moving Traffic'!K59</f>
        <v>0</v>
      </c>
      <c r="L59" s="93">
        <f>'Parking (PCN,Clamp,Remove'!L63+'Bus Lanes'!L63+'Moving Traffic'!L59</f>
        <v>0</v>
      </c>
      <c r="M59" s="82">
        <f>'Parking (PCN,Clamp,Remove'!M63+'Bus Lanes'!M63+'Moving Traffic'!M59</f>
        <v>0</v>
      </c>
    </row>
    <row r="60" spans="1:13" s="74" customFormat="1" x14ac:dyDescent="0.2">
      <c r="A60" s="25" t="s">
        <v>18</v>
      </c>
      <c r="B60" s="84">
        <f>'Parking (PCN,Clamp,Remove'!B64+'Bus Lanes'!B64+'Moving Traffic'!B60</f>
        <v>4</v>
      </c>
      <c r="C60" s="84">
        <f>'Parking (PCN,Clamp,Remove'!C64+'Bus Lanes'!C64+'Moving Traffic'!C60</f>
        <v>1</v>
      </c>
      <c r="D60" s="84">
        <f>'Parking (PCN,Clamp,Remove'!D64+'Bus Lanes'!D64+'Moving Traffic'!D60</f>
        <v>4</v>
      </c>
      <c r="E60" s="84">
        <f>'Parking (PCN,Clamp,Remove'!E64+'Bus Lanes'!E64+'Moving Traffic'!E60</f>
        <v>0</v>
      </c>
      <c r="F60" s="93">
        <f>'Parking (PCN,Clamp,Remove'!F64+'Bus Lanes'!F64+'Moving Traffic'!F60</f>
        <v>0</v>
      </c>
      <c r="G60" s="84">
        <f>'Parking (PCN,Clamp,Remove'!G64+'Bus Lanes'!G64+'Moving Traffic'!G60</f>
        <v>1</v>
      </c>
      <c r="H60" s="84">
        <f>'Parking (PCN,Clamp,Remove'!H64+'Bus Lanes'!H64+'Moving Traffic'!H60</f>
        <v>0</v>
      </c>
      <c r="I60" s="84">
        <f>'Parking (PCN,Clamp,Remove'!I64+'Bus Lanes'!I64+'Moving Traffic'!I60</f>
        <v>0</v>
      </c>
      <c r="J60" s="84">
        <f>'Parking (PCN,Clamp,Remove'!J64+'Bus Lanes'!J64+'Moving Traffic'!J60</f>
        <v>0</v>
      </c>
      <c r="K60" s="84">
        <f>'Parking (PCN,Clamp,Remove'!K64+'Bus Lanes'!K64+'Moving Traffic'!K60</f>
        <v>0</v>
      </c>
      <c r="L60" s="93">
        <f>'Parking (PCN,Clamp,Remove'!L64+'Bus Lanes'!L64+'Moving Traffic'!L60</f>
        <v>0</v>
      </c>
      <c r="M60" s="82">
        <f>'Parking (PCN,Clamp,Remove'!M64+'Bus Lanes'!M64+'Moving Traffic'!M60</f>
        <v>0</v>
      </c>
    </row>
    <row r="61" spans="1:13" s="74" customFormat="1" x14ac:dyDescent="0.2">
      <c r="A61" s="25" t="s">
        <v>19</v>
      </c>
      <c r="B61" s="84">
        <f>'Parking (PCN,Clamp,Remove'!B65+'Bus Lanes'!B65+'Moving Traffic'!B61</f>
        <v>3</v>
      </c>
      <c r="C61" s="84">
        <f>'Parking (PCN,Clamp,Remove'!C65+'Bus Lanes'!C65+'Moving Traffic'!C61</f>
        <v>3</v>
      </c>
      <c r="D61" s="84">
        <f>'Parking (PCN,Clamp,Remove'!D65+'Bus Lanes'!D65+'Moving Traffic'!D61</f>
        <v>0</v>
      </c>
      <c r="E61" s="84">
        <f>'Parking (PCN,Clamp,Remove'!E65+'Bus Lanes'!E65+'Moving Traffic'!E61</f>
        <v>3</v>
      </c>
      <c r="F61" s="93">
        <f>'Parking (PCN,Clamp,Remove'!F65+'Bus Lanes'!F65+'Moving Traffic'!F61</f>
        <v>225</v>
      </c>
      <c r="G61" s="84">
        <f>'Parking (PCN,Clamp,Remove'!G65+'Bus Lanes'!G65+'Moving Traffic'!G61</f>
        <v>0</v>
      </c>
      <c r="H61" s="84">
        <f>'Parking (PCN,Clamp,Remove'!H65+'Bus Lanes'!H65+'Moving Traffic'!H61</f>
        <v>0</v>
      </c>
      <c r="I61" s="84">
        <f>'Parking (PCN,Clamp,Remove'!I65+'Bus Lanes'!I65+'Moving Traffic'!I61</f>
        <v>0</v>
      </c>
      <c r="J61" s="84">
        <f>'Parking (PCN,Clamp,Remove'!J65+'Bus Lanes'!J65+'Moving Traffic'!J61</f>
        <v>0</v>
      </c>
      <c r="K61" s="84">
        <f>'Parking (PCN,Clamp,Remove'!K65+'Bus Lanes'!K65+'Moving Traffic'!K61</f>
        <v>0</v>
      </c>
      <c r="L61" s="93">
        <f>'Parking (PCN,Clamp,Remove'!L65+'Bus Lanes'!L65+'Moving Traffic'!L61</f>
        <v>0</v>
      </c>
      <c r="M61" s="82">
        <f>'Parking (PCN,Clamp,Remove'!M65+'Bus Lanes'!M65+'Moving Traffic'!M61</f>
        <v>0</v>
      </c>
    </row>
    <row r="62" spans="1:13" s="74" customFormat="1" x14ac:dyDescent="0.2">
      <c r="A62" s="25" t="s">
        <v>20</v>
      </c>
      <c r="B62" s="84">
        <f>'Parking (PCN,Clamp,Remove'!B66+'Bus Lanes'!B66+'Moving Traffic'!B62</f>
        <v>3</v>
      </c>
      <c r="C62" s="84">
        <f>'Parking (PCN,Clamp,Remove'!C66+'Bus Lanes'!C66+'Moving Traffic'!C62</f>
        <v>1</v>
      </c>
      <c r="D62" s="84">
        <f>'Parking (PCN,Clamp,Remove'!D66+'Bus Lanes'!D66+'Moving Traffic'!D62</f>
        <v>2</v>
      </c>
      <c r="E62" s="84">
        <f>'Parking (PCN,Clamp,Remove'!E66+'Bus Lanes'!E66+'Moving Traffic'!E62</f>
        <v>1</v>
      </c>
      <c r="F62" s="93">
        <f>'Parking (PCN,Clamp,Remove'!F66+'Bus Lanes'!F66+'Moving Traffic'!F62</f>
        <v>76</v>
      </c>
      <c r="G62" s="84">
        <f>'Parking (PCN,Clamp,Remove'!G66+'Bus Lanes'!G66+'Moving Traffic'!G62</f>
        <v>0</v>
      </c>
      <c r="H62" s="84">
        <f>'Parking (PCN,Clamp,Remove'!H66+'Bus Lanes'!H66+'Moving Traffic'!H62</f>
        <v>0</v>
      </c>
      <c r="I62" s="84">
        <f>'Parking (PCN,Clamp,Remove'!I66+'Bus Lanes'!I66+'Moving Traffic'!I62</f>
        <v>0</v>
      </c>
      <c r="J62" s="84">
        <f>'Parking (PCN,Clamp,Remove'!J66+'Bus Lanes'!J66+'Moving Traffic'!J62</f>
        <v>0</v>
      </c>
      <c r="K62" s="84">
        <f>'Parking (PCN,Clamp,Remove'!K66+'Bus Lanes'!K66+'Moving Traffic'!K62</f>
        <v>0</v>
      </c>
      <c r="L62" s="93">
        <f>'Parking (PCN,Clamp,Remove'!L66+'Bus Lanes'!L66+'Moving Traffic'!L62</f>
        <v>0</v>
      </c>
      <c r="M62" s="82">
        <f>'Parking (PCN,Clamp,Remove'!M66+'Bus Lanes'!M66+'Moving Traffic'!M62</f>
        <v>0</v>
      </c>
    </row>
    <row r="63" spans="1:13" s="74" customFormat="1" x14ac:dyDescent="0.2">
      <c r="A63" s="25" t="s">
        <v>21</v>
      </c>
      <c r="B63" s="84">
        <f>'Parking (PCN,Clamp,Remove'!B67+'Bus Lanes'!B67+'Moving Traffic'!B63</f>
        <v>2</v>
      </c>
      <c r="C63" s="84">
        <f>'Parking (PCN,Clamp,Remove'!C67+'Bus Lanes'!C67+'Moving Traffic'!C63</f>
        <v>0</v>
      </c>
      <c r="D63" s="84">
        <f>'Parking (PCN,Clamp,Remove'!D67+'Bus Lanes'!D67+'Moving Traffic'!D63</f>
        <v>2</v>
      </c>
      <c r="E63" s="84">
        <f>'Parking (PCN,Clamp,Remove'!E67+'Bus Lanes'!E67+'Moving Traffic'!E63</f>
        <v>0</v>
      </c>
      <c r="F63" s="93">
        <f>'Parking (PCN,Clamp,Remove'!F67+'Bus Lanes'!F67+'Moving Traffic'!F63</f>
        <v>0</v>
      </c>
      <c r="G63" s="84">
        <f>'Parking (PCN,Clamp,Remove'!G67+'Bus Lanes'!G67+'Moving Traffic'!G63</f>
        <v>0</v>
      </c>
      <c r="H63" s="84">
        <f>'Parking (PCN,Clamp,Remove'!H67+'Bus Lanes'!H67+'Moving Traffic'!H63</f>
        <v>0</v>
      </c>
      <c r="I63" s="84">
        <f>'Parking (PCN,Clamp,Remove'!I67+'Bus Lanes'!I67+'Moving Traffic'!I63</f>
        <v>0</v>
      </c>
      <c r="J63" s="84">
        <f>'Parking (PCN,Clamp,Remove'!J67+'Bus Lanes'!J67+'Moving Traffic'!J63</f>
        <v>0</v>
      </c>
      <c r="K63" s="84">
        <f>'Parking (PCN,Clamp,Remove'!K67+'Bus Lanes'!K67+'Moving Traffic'!K63</f>
        <v>0</v>
      </c>
      <c r="L63" s="93">
        <f>'Parking (PCN,Clamp,Remove'!L67+'Bus Lanes'!L67+'Moving Traffic'!L63</f>
        <v>0</v>
      </c>
      <c r="M63" s="82">
        <f>'Parking (PCN,Clamp,Remove'!M67+'Bus Lanes'!M67+'Moving Traffic'!M63</f>
        <v>0</v>
      </c>
    </row>
    <row r="64" spans="1:13" s="74" customFormat="1" x14ac:dyDescent="0.2">
      <c r="A64" s="25" t="s">
        <v>22</v>
      </c>
      <c r="B64" s="84">
        <f>'Parking (PCN,Clamp,Remove'!B68</f>
        <v>1</v>
      </c>
      <c r="C64" s="84">
        <f>'Parking (PCN,Clamp,Remove'!C68</f>
        <v>1</v>
      </c>
      <c r="D64" s="84">
        <f>'Parking (PCN,Clamp,Remove'!D68+'Bus Lanes'!D68+'Moving Traffic'!D64</f>
        <v>1</v>
      </c>
      <c r="E64" s="84">
        <f>'Parking (PCN,Clamp,Remove'!E68</f>
        <v>0</v>
      </c>
      <c r="F64" s="93">
        <f>'Parking (PCN,Clamp,Remove'!F68</f>
        <v>0</v>
      </c>
      <c r="G64" s="84">
        <f>'Parking (PCN,Clamp,Remove'!G68</f>
        <v>0</v>
      </c>
      <c r="H64" s="84">
        <f>'Parking (PCN,Clamp,Remove'!H68</f>
        <v>0</v>
      </c>
      <c r="I64" s="84">
        <f>'Parking (PCN,Clamp,Remove'!I68</f>
        <v>0</v>
      </c>
      <c r="J64" s="84">
        <f>'Parking (PCN,Clamp,Remove'!J68</f>
        <v>0</v>
      </c>
      <c r="K64" s="84">
        <f>'Parking (PCN,Clamp,Remove'!K68</f>
        <v>0</v>
      </c>
      <c r="L64" s="93">
        <f>'Parking (PCN,Clamp,Remove'!L68</f>
        <v>0</v>
      </c>
      <c r="M64" s="82">
        <f>'Parking (PCN,Clamp,Remove'!M68</f>
        <v>0</v>
      </c>
    </row>
    <row r="65" spans="1:13" s="74" customFormat="1" x14ac:dyDescent="0.2">
      <c r="A65" s="25" t="s">
        <v>23</v>
      </c>
      <c r="B65" s="84">
        <f>'Parking (PCN,Clamp,Remove'!B69+'Bus Lanes'!B69+'Moving Traffic'!B65</f>
        <v>1</v>
      </c>
      <c r="C65" s="84">
        <f>'Parking (PCN,Clamp,Remove'!C69+'Bus Lanes'!C69+'Moving Traffic'!C65</f>
        <v>1</v>
      </c>
      <c r="D65" s="84">
        <f>'Parking (PCN,Clamp,Remove'!D69+'Bus Lanes'!D69+'Moving Traffic'!D65</f>
        <v>0</v>
      </c>
      <c r="E65" s="84">
        <f>'Parking (PCN,Clamp,Remove'!E69+'Bus Lanes'!E69+'Moving Traffic'!E65</f>
        <v>0</v>
      </c>
      <c r="F65" s="93">
        <f>'Parking (PCN,Clamp,Remove'!F69+'Bus Lanes'!F69+'Moving Traffic'!F65</f>
        <v>0</v>
      </c>
      <c r="G65" s="84">
        <f>'Parking (PCN,Clamp,Remove'!G69+'Bus Lanes'!G69+'Moving Traffic'!G65</f>
        <v>1</v>
      </c>
      <c r="H65" s="84">
        <f>'Parking (PCN,Clamp,Remove'!H69+'Bus Lanes'!H69+'Moving Traffic'!H65</f>
        <v>0</v>
      </c>
      <c r="I65" s="84">
        <f>'Parking (PCN,Clamp,Remove'!I69+'Bus Lanes'!I69+'Moving Traffic'!I65</f>
        <v>0</v>
      </c>
      <c r="J65" s="84">
        <f>'Parking (PCN,Clamp,Remove'!J69+'Bus Lanes'!J69+'Moving Traffic'!J65</f>
        <v>0</v>
      </c>
      <c r="K65" s="84">
        <f>'Parking (PCN,Clamp,Remove'!K69+'Bus Lanes'!K69+'Moving Traffic'!K65</f>
        <v>0</v>
      </c>
      <c r="L65" s="93">
        <f>'Parking (PCN,Clamp,Remove'!L69+'Bus Lanes'!L69+'Moving Traffic'!L65</f>
        <v>0</v>
      </c>
      <c r="M65" s="82">
        <f>'Parking (PCN,Clamp,Remove'!M69+'Bus Lanes'!M69+'Moving Traffic'!M65</f>
        <v>0</v>
      </c>
    </row>
    <row r="66" spans="1:13" s="74" customFormat="1" x14ac:dyDescent="0.2">
      <c r="A66" s="25" t="s">
        <v>24</v>
      </c>
      <c r="B66" s="84">
        <f>'Parking (PCN,Clamp,Remove'!B70+'Bus Lanes'!B70+'Moving Traffic'!B66</f>
        <v>5</v>
      </c>
      <c r="C66" s="84">
        <f>'Parking (PCN,Clamp,Remove'!C70+'Bus Lanes'!C70+'Moving Traffic'!C66</f>
        <v>2</v>
      </c>
      <c r="D66" s="84">
        <f>'Parking (PCN,Clamp,Remove'!D70+'Bus Lanes'!D70+'Moving Traffic'!D66</f>
        <v>3</v>
      </c>
      <c r="E66" s="84">
        <f>'Parking (PCN,Clamp,Remove'!E70+'Bus Lanes'!E70+'Moving Traffic'!E66</f>
        <v>2</v>
      </c>
      <c r="F66" s="93">
        <f>'Parking (PCN,Clamp,Remove'!F70+'Bus Lanes'!F70+'Moving Traffic'!F66</f>
        <v>311</v>
      </c>
      <c r="G66" s="84">
        <f>'Parking (PCN,Clamp,Remove'!G70+'Bus Lanes'!G70+'Moving Traffic'!G66</f>
        <v>0</v>
      </c>
      <c r="H66" s="84">
        <f>'Parking (PCN,Clamp,Remove'!H70+'Bus Lanes'!H70+'Moving Traffic'!H66</f>
        <v>0</v>
      </c>
      <c r="I66" s="84">
        <f>'Parking (PCN,Clamp,Remove'!I70+'Bus Lanes'!I70+'Moving Traffic'!I66</f>
        <v>0</v>
      </c>
      <c r="J66" s="84">
        <f>'Parking (PCN,Clamp,Remove'!J70+'Bus Lanes'!J70+'Moving Traffic'!J66</f>
        <v>0</v>
      </c>
      <c r="K66" s="84">
        <f>'Parking (PCN,Clamp,Remove'!K70+'Bus Lanes'!K70+'Moving Traffic'!K66</f>
        <v>0</v>
      </c>
      <c r="L66" s="93">
        <f>'Parking (PCN,Clamp,Remove'!L70+'Bus Lanes'!L70+'Moving Traffic'!L66</f>
        <v>0</v>
      </c>
      <c r="M66" s="82">
        <f>'Parking (PCN,Clamp,Remove'!M70+'Bus Lanes'!M70+'Moving Traffic'!M66</f>
        <v>0</v>
      </c>
    </row>
    <row r="67" spans="1:13" s="74" customFormat="1" x14ac:dyDescent="0.2">
      <c r="A67" s="25" t="s">
        <v>25</v>
      </c>
      <c r="B67" s="84">
        <f>'Parking (PCN,Clamp,Remove'!B71+'Bus Lanes'!B71+'Moving Traffic'!B67</f>
        <v>2</v>
      </c>
      <c r="C67" s="84">
        <f>'Parking (PCN,Clamp,Remove'!C71+'Bus Lanes'!C71+'Moving Traffic'!C67</f>
        <v>1</v>
      </c>
      <c r="D67" s="84">
        <f>'Parking (PCN,Clamp,Remove'!D71+'Bus Lanes'!D71+'Moving Traffic'!D67</f>
        <v>1</v>
      </c>
      <c r="E67" s="84">
        <f>'Parking (PCN,Clamp,Remove'!E71+'Bus Lanes'!E71+'Moving Traffic'!E67</f>
        <v>0</v>
      </c>
      <c r="F67" s="93">
        <f>'Parking (PCN,Clamp,Remove'!F71+'Bus Lanes'!F71+'Moving Traffic'!F67</f>
        <v>0</v>
      </c>
      <c r="G67" s="84">
        <f>'Parking (PCN,Clamp,Remove'!G71+'Bus Lanes'!G71+'Moving Traffic'!G67</f>
        <v>1</v>
      </c>
      <c r="H67" s="84">
        <f>'Parking (PCN,Clamp,Remove'!H71+'Bus Lanes'!H71+'Moving Traffic'!H67</f>
        <v>0</v>
      </c>
      <c r="I67" s="84">
        <f>'Parking (PCN,Clamp,Remove'!I71+'Bus Lanes'!I71+'Moving Traffic'!I67</f>
        <v>0</v>
      </c>
      <c r="J67" s="84">
        <f>'Parking (PCN,Clamp,Remove'!J71+'Bus Lanes'!J71+'Moving Traffic'!J67</f>
        <v>0</v>
      </c>
      <c r="K67" s="84">
        <f>'Parking (PCN,Clamp,Remove'!K71+'Bus Lanes'!K71+'Moving Traffic'!K67</f>
        <v>0</v>
      </c>
      <c r="L67" s="93">
        <f>'Parking (PCN,Clamp,Remove'!L71+'Bus Lanes'!L71+'Moving Traffic'!L67</f>
        <v>0</v>
      </c>
      <c r="M67" s="82">
        <f>'Parking (PCN,Clamp,Remove'!M71+'Bus Lanes'!M71+'Moving Traffic'!M67</f>
        <v>0</v>
      </c>
    </row>
    <row r="68" spans="1:13" s="74" customFormat="1" x14ac:dyDescent="0.2">
      <c r="A68" s="25" t="s">
        <v>38</v>
      </c>
      <c r="B68" s="84">
        <f>'Lorry Control'!B9</f>
        <v>0</v>
      </c>
      <c r="C68" s="84">
        <f>'Lorry Control'!C9</f>
        <v>0</v>
      </c>
      <c r="D68" s="84">
        <f>'Parking (PCN,Clamp,Remove'!D72+'Bus Lanes'!D72+'Moving Traffic'!D68</f>
        <v>0</v>
      </c>
      <c r="E68" s="84">
        <f>'Lorry Control'!E9</f>
        <v>0</v>
      </c>
      <c r="F68" s="93">
        <f>'Lorry Control'!F9</f>
        <v>0</v>
      </c>
      <c r="G68" s="84">
        <f>'Lorry Control'!G9</f>
        <v>0</v>
      </c>
      <c r="H68" s="84">
        <f>'Lorry Control'!H9</f>
        <v>0</v>
      </c>
      <c r="I68" s="84">
        <f>'Lorry Control'!I9</f>
        <v>0</v>
      </c>
      <c r="J68" s="84">
        <f>'Lorry Control'!J9</f>
        <v>0</v>
      </c>
      <c r="K68" s="84">
        <f>'Lorry Control'!K9</f>
        <v>0</v>
      </c>
      <c r="L68" s="93">
        <f>'Lorry Control'!L9</f>
        <v>0</v>
      </c>
      <c r="M68" s="82">
        <f>'Lorry Control'!M9</f>
        <v>0</v>
      </c>
    </row>
    <row r="69" spans="1:13" s="74" customFormat="1" x14ac:dyDescent="0.2">
      <c r="A69" s="25" t="s">
        <v>26</v>
      </c>
      <c r="B69" s="84">
        <f>'Parking (PCN,Clamp,Remove'!B73+'Bus Lanes'!B73+'Moving Traffic'!B69</f>
        <v>0</v>
      </c>
      <c r="C69" s="84">
        <f>'Parking (PCN,Clamp,Remove'!C73+'Bus Lanes'!C73+'Moving Traffic'!C69</f>
        <v>0</v>
      </c>
      <c r="D69" s="84">
        <f>'Parking (PCN,Clamp,Remove'!D73+'Bus Lanes'!D73+'Moving Traffic'!D69</f>
        <v>0</v>
      </c>
      <c r="E69" s="84">
        <f>'Parking (PCN,Clamp,Remove'!E73+'Bus Lanes'!E73+'Moving Traffic'!E69</f>
        <v>0</v>
      </c>
      <c r="F69" s="93">
        <f>'Parking (PCN,Clamp,Remove'!F73+'Bus Lanes'!F73+'Moving Traffic'!F69</f>
        <v>0</v>
      </c>
      <c r="G69" s="84">
        <f>'Parking (PCN,Clamp,Remove'!G73+'Bus Lanes'!G73+'Moving Traffic'!G69</f>
        <v>0</v>
      </c>
      <c r="H69" s="84">
        <f>'Parking (PCN,Clamp,Remove'!H73+'Bus Lanes'!H73+'Moving Traffic'!H69</f>
        <v>14</v>
      </c>
      <c r="I69" s="84">
        <f>'Parking (PCN,Clamp,Remove'!I73+'Bus Lanes'!I73+'Moving Traffic'!I69</f>
        <v>14</v>
      </c>
      <c r="J69" s="84">
        <f>'Parking (PCN,Clamp,Remove'!J73+'Bus Lanes'!J73+'Moving Traffic'!J69</f>
        <v>0</v>
      </c>
      <c r="K69" s="84">
        <f>'Parking (PCN,Clamp,Remove'!K73+'Bus Lanes'!K73+'Moving Traffic'!K69</f>
        <v>7</v>
      </c>
      <c r="L69" s="93">
        <f>'Parking (PCN,Clamp,Remove'!L73+'Bus Lanes'!L73+'Moving Traffic'!L69</f>
        <v>272.44</v>
      </c>
      <c r="M69" s="82">
        <f>'Parking (PCN,Clamp,Remove'!M73+'Bus Lanes'!M73+'Moving Traffic'!M69</f>
        <v>7</v>
      </c>
    </row>
    <row r="70" spans="1:13" s="74" customFormat="1" x14ac:dyDescent="0.2">
      <c r="A70" s="25" t="s">
        <v>27</v>
      </c>
      <c r="B70" s="84">
        <f>'Parking (PCN,Clamp,Remove'!B74+'Bus Lanes'!B74+'Moving Traffic'!B70</f>
        <v>0</v>
      </c>
      <c r="C70" s="84">
        <f>'Parking (PCN,Clamp,Remove'!C74+'Bus Lanes'!C74+'Moving Traffic'!C70</f>
        <v>0</v>
      </c>
      <c r="D70" s="84">
        <f>'Parking (PCN,Clamp,Remove'!D74+'Bus Lanes'!D74+'Moving Traffic'!D70</f>
        <v>0</v>
      </c>
      <c r="E70" s="84">
        <f>'Parking (PCN,Clamp,Remove'!E74+'Bus Lanes'!E74+'Moving Traffic'!E70</f>
        <v>0</v>
      </c>
      <c r="F70" s="93">
        <f>'Parking (PCN,Clamp,Remove'!F74+'Bus Lanes'!F74+'Moving Traffic'!F70</f>
        <v>0</v>
      </c>
      <c r="G70" s="84">
        <f>'Parking (PCN,Clamp,Remove'!G74+'Bus Lanes'!G74+'Moving Traffic'!G70</f>
        <v>0</v>
      </c>
      <c r="H70" s="84">
        <f>'Parking (PCN,Clamp,Remove'!H74+'Bus Lanes'!H74+'Moving Traffic'!H70</f>
        <v>1</v>
      </c>
      <c r="I70" s="84">
        <f>'Parking (PCN,Clamp,Remove'!I74+'Bus Lanes'!I74+'Moving Traffic'!I70</f>
        <v>1</v>
      </c>
      <c r="J70" s="84">
        <f>'Parking (PCN,Clamp,Remove'!J74+'Bus Lanes'!J74+'Moving Traffic'!J70</f>
        <v>0</v>
      </c>
      <c r="K70" s="84">
        <f>'Parking (PCN,Clamp,Remove'!K74+'Bus Lanes'!K74+'Moving Traffic'!K70</f>
        <v>1</v>
      </c>
      <c r="L70" s="93">
        <f>'Parking (PCN,Clamp,Remove'!L74+'Bus Lanes'!L74+'Moving Traffic'!L70</f>
        <v>23.63</v>
      </c>
      <c r="M70" s="82">
        <f>'Parking (PCN,Clamp,Remove'!M74+'Bus Lanes'!M74+'Moving Traffic'!M70</f>
        <v>0</v>
      </c>
    </row>
    <row r="71" spans="1:13" s="74" customFormat="1" x14ac:dyDescent="0.2">
      <c r="A71" s="25" t="s">
        <v>28</v>
      </c>
      <c r="B71" s="84">
        <f>'Parking (PCN,Clamp,Remove'!B75+'Moving Traffic'!B71</f>
        <v>1</v>
      </c>
      <c r="C71" s="84">
        <f>'Parking (PCN,Clamp,Remove'!C75+'Moving Traffic'!C71</f>
        <v>1</v>
      </c>
      <c r="D71" s="84">
        <f>'Parking (PCN,Clamp,Remove'!D75+'Bus Lanes'!D75+'Moving Traffic'!D71</f>
        <v>1</v>
      </c>
      <c r="E71" s="84">
        <f>'Parking (PCN,Clamp,Remove'!E75+'Moving Traffic'!E71</f>
        <v>1</v>
      </c>
      <c r="F71" s="93">
        <f>'Parking (PCN,Clamp,Remove'!F75+'Moving Traffic'!F71</f>
        <v>114</v>
      </c>
      <c r="G71" s="84">
        <f>'Parking (PCN,Clamp,Remove'!G75+'Moving Traffic'!G71</f>
        <v>0</v>
      </c>
      <c r="H71" s="84">
        <f>'Parking (PCN,Clamp,Remove'!H75+'Moving Traffic'!H71</f>
        <v>0</v>
      </c>
      <c r="I71" s="84">
        <f>'Parking (PCN,Clamp,Remove'!I75+'Moving Traffic'!I71</f>
        <v>0</v>
      </c>
      <c r="J71" s="84">
        <f>'Parking (PCN,Clamp,Remove'!J75+'Moving Traffic'!J71</f>
        <v>0</v>
      </c>
      <c r="K71" s="84">
        <f>'Parking (PCN,Clamp,Remove'!K75+'Moving Traffic'!K71</f>
        <v>0</v>
      </c>
      <c r="L71" s="93">
        <f>'Parking (PCN,Clamp,Remove'!L75+'Moving Traffic'!L71</f>
        <v>0</v>
      </c>
      <c r="M71" s="82">
        <f>'Parking (PCN,Clamp,Remove'!M75+'Moving Traffic'!M71</f>
        <v>0</v>
      </c>
    </row>
    <row r="72" spans="1:13" s="74" customFormat="1" x14ac:dyDescent="0.2">
      <c r="A72" s="25" t="s">
        <v>29</v>
      </c>
      <c r="B72" s="84">
        <f>'Parking (PCN,Clamp,Remove'!B76+'Bus Lanes'!B76+'Moving Traffic'!B72</f>
        <v>0</v>
      </c>
      <c r="C72" s="84">
        <f>'Parking (PCN,Clamp,Remove'!C76+'Bus Lanes'!C76+'Moving Traffic'!C72</f>
        <v>0</v>
      </c>
      <c r="D72" s="84">
        <f>'Parking (PCN,Clamp,Remove'!D76+'Bus Lanes'!D76+'Moving Traffic'!D72</f>
        <v>0</v>
      </c>
      <c r="E72" s="84">
        <f>'Parking (PCN,Clamp,Remove'!E76+'Bus Lanes'!E76+'Moving Traffic'!E72</f>
        <v>0</v>
      </c>
      <c r="F72" s="93">
        <f>'Parking (PCN,Clamp,Remove'!F76+'Bus Lanes'!F76+'Moving Traffic'!F72</f>
        <v>0</v>
      </c>
      <c r="G72" s="84">
        <f>'Parking (PCN,Clamp,Remove'!G76+'Bus Lanes'!G76+'Moving Traffic'!G72</f>
        <v>0</v>
      </c>
      <c r="H72" s="84">
        <f>'Parking (PCN,Clamp,Remove'!H76+'Bus Lanes'!H76+'Moving Traffic'!H72</f>
        <v>0</v>
      </c>
      <c r="I72" s="84">
        <f>'Parking (PCN,Clamp,Remove'!I76+'Bus Lanes'!I76+'Moving Traffic'!I72</f>
        <v>0</v>
      </c>
      <c r="J72" s="84">
        <f>'Parking (PCN,Clamp,Remove'!J76+'Bus Lanes'!J76+'Moving Traffic'!J72</f>
        <v>0</v>
      </c>
      <c r="K72" s="84">
        <f>'Parking (PCN,Clamp,Remove'!K76+'Bus Lanes'!K76+'Moving Traffic'!K72</f>
        <v>0</v>
      </c>
      <c r="L72" s="93">
        <f>'Parking (PCN,Clamp,Remove'!L76+'Bus Lanes'!L76+'Moving Traffic'!L72</f>
        <v>0</v>
      </c>
      <c r="M72" s="82">
        <f>'Parking (PCN,Clamp,Remove'!M76+'Bus Lanes'!M76+'Moving Traffic'!M72</f>
        <v>0</v>
      </c>
    </row>
    <row r="73" spans="1:13" s="74" customFormat="1" x14ac:dyDescent="0.2">
      <c r="A73" s="25" t="s">
        <v>30</v>
      </c>
      <c r="B73" s="84">
        <f>'Parking (PCN,Clamp,Remove'!B77+'Bus Lanes'!B77+'Moving Traffic'!B73</f>
        <v>0</v>
      </c>
      <c r="C73" s="84">
        <f>'Parking (PCN,Clamp,Remove'!C77+'Bus Lanes'!C77+'Moving Traffic'!C73</f>
        <v>0</v>
      </c>
      <c r="D73" s="84">
        <f>'Parking (PCN,Clamp,Remove'!D77+'Bus Lanes'!D77+'Moving Traffic'!D73</f>
        <v>0</v>
      </c>
      <c r="E73" s="84">
        <f>'Parking (PCN,Clamp,Remove'!E77+'Bus Lanes'!E77+'Moving Traffic'!E73</f>
        <v>0</v>
      </c>
      <c r="F73" s="93">
        <f>'Parking (PCN,Clamp,Remove'!F77+'Bus Lanes'!F77+'Moving Traffic'!F73</f>
        <v>0</v>
      </c>
      <c r="G73" s="84">
        <f>'Parking (PCN,Clamp,Remove'!G77+'Bus Lanes'!G77+'Moving Traffic'!G73</f>
        <v>0</v>
      </c>
      <c r="H73" s="84">
        <f>'Parking (PCN,Clamp,Remove'!H77+'Bus Lanes'!H77+'Moving Traffic'!H73</f>
        <v>3</v>
      </c>
      <c r="I73" s="84">
        <f>'Parking (PCN,Clamp,Remove'!I77+'Bus Lanes'!I77+'Moving Traffic'!I73</f>
        <v>3</v>
      </c>
      <c r="J73" s="84">
        <f>'Parking (PCN,Clamp,Remove'!J77+'Bus Lanes'!J77+'Moving Traffic'!J73</f>
        <v>0</v>
      </c>
      <c r="K73" s="84">
        <f>'Parking (PCN,Clamp,Remove'!K77+'Bus Lanes'!K77+'Moving Traffic'!K73</f>
        <v>1</v>
      </c>
      <c r="L73" s="93">
        <f>'Parking (PCN,Clamp,Remove'!L77+'Bus Lanes'!L77+'Moving Traffic'!L73</f>
        <v>47.85</v>
      </c>
      <c r="M73" s="82">
        <f>'Parking (PCN,Clamp,Remove'!M77+'Bus Lanes'!M77+'Moving Traffic'!M73</f>
        <v>1</v>
      </c>
    </row>
    <row r="74" spans="1:13" s="74" customFormat="1" x14ac:dyDescent="0.2">
      <c r="A74" s="25" t="s">
        <v>31</v>
      </c>
      <c r="B74" s="84">
        <f>'Parking (PCN,Clamp,Remove'!B78+'Moving Traffic'!B74</f>
        <v>0</v>
      </c>
      <c r="C74" s="84">
        <f>'Parking (PCN,Clamp,Remove'!C78+'Moving Traffic'!C74</f>
        <v>0</v>
      </c>
      <c r="D74" s="84">
        <f>'Parking (PCN,Clamp,Remove'!D78+'Bus Lanes'!D78+'Moving Traffic'!D74</f>
        <v>0</v>
      </c>
      <c r="E74" s="84">
        <f>'Parking (PCN,Clamp,Remove'!E78+'Moving Traffic'!E74</f>
        <v>0</v>
      </c>
      <c r="F74" s="93">
        <f>'Parking (PCN,Clamp,Remove'!F78+'Moving Traffic'!F74</f>
        <v>0</v>
      </c>
      <c r="G74" s="84">
        <f>'Parking (PCN,Clamp,Remove'!G78+'Moving Traffic'!G74</f>
        <v>0</v>
      </c>
      <c r="H74" s="84">
        <f>'Parking (PCN,Clamp,Remove'!H78+'Moving Traffic'!H74</f>
        <v>1</v>
      </c>
      <c r="I74" s="84">
        <f>'Parking (PCN,Clamp,Remove'!I78+'Moving Traffic'!I74</f>
        <v>1</v>
      </c>
      <c r="J74" s="84">
        <f>'Parking (PCN,Clamp,Remove'!J78+'Moving Traffic'!J74</f>
        <v>0</v>
      </c>
      <c r="K74" s="84">
        <f>'Parking (PCN,Clamp,Remove'!K78+'Moving Traffic'!K74</f>
        <v>0</v>
      </c>
      <c r="L74" s="93">
        <f>'Parking (PCN,Clamp,Remove'!L78+'Moving Traffic'!L74</f>
        <v>0</v>
      </c>
      <c r="M74" s="82">
        <f>'Parking (PCN,Clamp,Remove'!M78+'Moving Traffic'!M74</f>
        <v>1</v>
      </c>
    </row>
    <row r="75" spans="1:13" s="74" customFormat="1" x14ac:dyDescent="0.2">
      <c r="A75" s="25" t="s">
        <v>32</v>
      </c>
      <c r="B75" s="84">
        <f>'Parking (PCN,Clamp,Remove'!B79+'Bus Lanes'!B79+'Moving Traffic'!B75</f>
        <v>3</v>
      </c>
      <c r="C75" s="84">
        <f>'Parking (PCN,Clamp,Remove'!C79+'Bus Lanes'!C79+'Moving Traffic'!C75</f>
        <v>3</v>
      </c>
      <c r="D75" s="84">
        <f>'Parking (PCN,Clamp,Remove'!D79+'Bus Lanes'!D79+'Moving Traffic'!D75</f>
        <v>0</v>
      </c>
      <c r="E75" s="84">
        <f>'Parking (PCN,Clamp,Remove'!E79+'Bus Lanes'!E79+'Moving Traffic'!E75</f>
        <v>1</v>
      </c>
      <c r="F75" s="93">
        <f>'Parking (PCN,Clamp,Remove'!F79+'Bus Lanes'!F79+'Moving Traffic'!F75</f>
        <v>54</v>
      </c>
      <c r="G75" s="84">
        <f>'Parking (PCN,Clamp,Remove'!G79+'Bus Lanes'!G79+'Moving Traffic'!G75</f>
        <v>2</v>
      </c>
      <c r="H75" s="84">
        <f>'Parking (PCN,Clamp,Remove'!H79+'Bus Lanes'!H79+'Moving Traffic'!H75</f>
        <v>0</v>
      </c>
      <c r="I75" s="84">
        <f>'Parking (PCN,Clamp,Remove'!I79+'Bus Lanes'!I79+'Moving Traffic'!I75</f>
        <v>0</v>
      </c>
      <c r="J75" s="84">
        <f>'Parking (PCN,Clamp,Remove'!J79+'Bus Lanes'!J79+'Moving Traffic'!J75</f>
        <v>0</v>
      </c>
      <c r="K75" s="84">
        <f>'Parking (PCN,Clamp,Remove'!K79+'Bus Lanes'!K79+'Moving Traffic'!K75</f>
        <v>0</v>
      </c>
      <c r="L75" s="93">
        <f>'Parking (PCN,Clamp,Remove'!L79+'Bus Lanes'!L79+'Moving Traffic'!L75</f>
        <v>0</v>
      </c>
      <c r="M75" s="82">
        <f>'Parking (PCN,Clamp,Remove'!M79+'Bus Lanes'!M79+'Moving Traffic'!M75</f>
        <v>0</v>
      </c>
    </row>
    <row r="76" spans="1:13" s="74" customFormat="1" x14ac:dyDescent="0.2">
      <c r="A76" s="25" t="s">
        <v>33</v>
      </c>
      <c r="B76" s="84">
        <f>'Parking (PCN,Clamp,Remove'!B80+'Bus Lanes'!B80+'Moving Traffic'!B76</f>
        <v>7</v>
      </c>
      <c r="C76" s="84">
        <f>'Parking (PCN,Clamp,Remove'!C80+'Bus Lanes'!C80+'Moving Traffic'!C76</f>
        <v>4</v>
      </c>
      <c r="D76" s="84">
        <f>'Parking (PCN,Clamp,Remove'!D80+'Bus Lanes'!D80+'Moving Traffic'!D76</f>
        <v>3</v>
      </c>
      <c r="E76" s="84">
        <f>'Parking (PCN,Clamp,Remove'!E80+'Bus Lanes'!E80+'Moving Traffic'!E76</f>
        <v>1</v>
      </c>
      <c r="F76" s="93">
        <f>'Parking (PCN,Clamp,Remove'!F80+'Bus Lanes'!F80+'Moving Traffic'!F76</f>
        <v>60</v>
      </c>
      <c r="G76" s="84">
        <f>'Parking (PCN,Clamp,Remove'!G80+'Bus Lanes'!G80+'Moving Traffic'!G76</f>
        <v>3</v>
      </c>
      <c r="H76" s="84">
        <f>'Parking (PCN,Clamp,Remove'!H80+'Bus Lanes'!H80+'Moving Traffic'!H76</f>
        <v>1</v>
      </c>
      <c r="I76" s="84">
        <f>'Parking (PCN,Clamp,Remove'!I80+'Bus Lanes'!I80+'Moving Traffic'!I76</f>
        <v>1</v>
      </c>
      <c r="J76" s="84">
        <f>'Parking (PCN,Clamp,Remove'!J80+'Bus Lanes'!J80+'Moving Traffic'!J76</f>
        <v>0</v>
      </c>
      <c r="K76" s="84">
        <f>'Parking (PCN,Clamp,Remove'!K80+'Bus Lanes'!K80+'Moving Traffic'!K76</f>
        <v>1</v>
      </c>
      <c r="L76" s="93">
        <f>'Parking (PCN,Clamp,Remove'!L80+'Bus Lanes'!L80+'Moving Traffic'!L76</f>
        <v>50</v>
      </c>
      <c r="M76" s="82">
        <f>'Parking (PCN,Clamp,Remove'!M80+'Bus Lanes'!M80+'Moving Traffic'!M76</f>
        <v>0</v>
      </c>
    </row>
    <row r="77" spans="1:13" s="74" customFormat="1" x14ac:dyDescent="0.2">
      <c r="A77" s="25" t="s">
        <v>34</v>
      </c>
      <c r="B77" s="84">
        <f>'Parking (PCN,Clamp,Remove'!B81+'Bus Lanes'!B81+'Moving Traffic'!B77</f>
        <v>6</v>
      </c>
      <c r="C77" s="84">
        <f>'Parking (PCN,Clamp,Remove'!C81+'Bus Lanes'!C81+'Moving Traffic'!C77</f>
        <v>4</v>
      </c>
      <c r="D77" s="84">
        <f>'Parking (PCN,Clamp,Remove'!D81+'Bus Lanes'!D81+'Moving Traffic'!D77</f>
        <v>2</v>
      </c>
      <c r="E77" s="84">
        <f>'Parking (PCN,Clamp,Remove'!E81+'Bus Lanes'!E81+'Moving Traffic'!E77</f>
        <v>4</v>
      </c>
      <c r="F77" s="93">
        <f>'Parking (PCN,Clamp,Remove'!F81+'Bus Lanes'!F81+'Moving Traffic'!F77</f>
        <v>0</v>
      </c>
      <c r="G77" s="84">
        <f>'Parking (PCN,Clamp,Remove'!G81+'Bus Lanes'!G81+'Moving Traffic'!G77</f>
        <v>4</v>
      </c>
      <c r="H77" s="84">
        <f>'Parking (PCN,Clamp,Remove'!H81+'Bus Lanes'!H81+'Moving Traffic'!H77</f>
        <v>0</v>
      </c>
      <c r="I77" s="84">
        <f>'Parking (PCN,Clamp,Remove'!I81+'Bus Lanes'!I81+'Moving Traffic'!I77</f>
        <v>0</v>
      </c>
      <c r="J77" s="84">
        <f>'Parking (PCN,Clamp,Remove'!J81+'Bus Lanes'!J81+'Moving Traffic'!J77</f>
        <v>0</v>
      </c>
      <c r="K77" s="84">
        <f>'Parking (PCN,Clamp,Remove'!K81+'Bus Lanes'!K81+'Moving Traffic'!K77</f>
        <v>0</v>
      </c>
      <c r="L77" s="93">
        <f>'Parking (PCN,Clamp,Remove'!L81+'Bus Lanes'!L81+'Moving Traffic'!L77</f>
        <v>0</v>
      </c>
      <c r="M77" s="82">
        <f>'Parking (PCN,Clamp,Remove'!M81+'Bus Lanes'!M81+'Moving Traffic'!M77</f>
        <v>0</v>
      </c>
    </row>
    <row r="78" spans="1:13" s="74" customFormat="1" x14ac:dyDescent="0.2">
      <c r="A78" s="25" t="s">
        <v>35</v>
      </c>
      <c r="B78" s="84">
        <f>'Parking (PCN,Clamp,Remove'!B82+'Bus Lanes'!B82+'Moving Traffic'!B78</f>
        <v>2</v>
      </c>
      <c r="C78" s="84">
        <f>'Parking (PCN,Clamp,Remove'!C82+'Bus Lanes'!C82+'Moving Traffic'!C78</f>
        <v>0</v>
      </c>
      <c r="D78" s="84">
        <f>'Parking (PCN,Clamp,Remove'!D82+'Bus Lanes'!D82+'Moving Traffic'!D78</f>
        <v>2</v>
      </c>
      <c r="E78" s="84">
        <f>'Parking (PCN,Clamp,Remove'!E82+'Bus Lanes'!E82+'Moving Traffic'!E78</f>
        <v>0</v>
      </c>
      <c r="F78" s="93">
        <f>'Parking (PCN,Clamp,Remove'!F82+'Bus Lanes'!F82+'Moving Traffic'!F78</f>
        <v>0</v>
      </c>
      <c r="G78" s="84">
        <f>'Parking (PCN,Clamp,Remove'!G82+'Bus Lanes'!G82+'Moving Traffic'!G78</f>
        <v>0</v>
      </c>
      <c r="H78" s="84">
        <f>'Parking (PCN,Clamp,Remove'!H82+'Bus Lanes'!H82+'Moving Traffic'!H78</f>
        <v>0</v>
      </c>
      <c r="I78" s="84">
        <f>'Parking (PCN,Clamp,Remove'!I82+'Bus Lanes'!I82+'Moving Traffic'!I78</f>
        <v>0</v>
      </c>
      <c r="J78" s="84">
        <f>'Parking (PCN,Clamp,Remove'!J82+'Bus Lanes'!J82+'Moving Traffic'!J78</f>
        <v>0</v>
      </c>
      <c r="K78" s="84">
        <f>'Parking (PCN,Clamp,Remove'!K82+'Bus Lanes'!K82+'Moving Traffic'!K78</f>
        <v>0</v>
      </c>
      <c r="L78" s="93">
        <f>'Parking (PCN,Clamp,Remove'!L82+'Bus Lanes'!L82+'Moving Traffic'!L78</f>
        <v>0</v>
      </c>
      <c r="M78" s="82">
        <f>'Parking (PCN,Clamp,Remove'!M82+'Bus Lanes'!M82+'Moving Traffic'!M78</f>
        <v>0</v>
      </c>
    </row>
    <row r="79" spans="1:13" s="74" customFormat="1" x14ac:dyDescent="0.2">
      <c r="A79" s="30" t="s">
        <v>36</v>
      </c>
      <c r="B79" s="85">
        <f>'Parking (PCN,Clamp,Remove'!B83+'Bus Lanes'!B83+'Moving Traffic'!B79</f>
        <v>1</v>
      </c>
      <c r="C79" s="85">
        <f>'Parking (PCN,Clamp,Remove'!C83+'Bus Lanes'!C83+'Moving Traffic'!C79</f>
        <v>1</v>
      </c>
      <c r="D79" s="85">
        <f>'Parking (PCN,Clamp,Remove'!D83+'Bus Lanes'!D83+'Moving Traffic'!D79</f>
        <v>0</v>
      </c>
      <c r="E79" s="85">
        <f>'Parking (PCN,Clamp,Remove'!E83+'Bus Lanes'!E83+'Moving Traffic'!E79</f>
        <v>1</v>
      </c>
      <c r="F79" s="94">
        <f>'Parking (PCN,Clamp,Remove'!F83+'Bus Lanes'!F83+'Moving Traffic'!F79</f>
        <v>86</v>
      </c>
      <c r="G79" s="85">
        <f>'Parking (PCN,Clamp,Remove'!G83+'Bus Lanes'!G83+'Moving Traffic'!G79</f>
        <v>0</v>
      </c>
      <c r="H79" s="85">
        <f>'Parking (PCN,Clamp,Remove'!H83+'Bus Lanes'!H83+'Moving Traffic'!H79</f>
        <v>99</v>
      </c>
      <c r="I79" s="85">
        <f>'Parking (PCN,Clamp,Remove'!I83+'Bus Lanes'!I83+'Moving Traffic'!I79</f>
        <v>99</v>
      </c>
      <c r="J79" s="85">
        <f>'Parking (PCN,Clamp,Remove'!J83+'Bus Lanes'!J83+'Moving Traffic'!J79</f>
        <v>0</v>
      </c>
      <c r="K79" s="85">
        <f>'Parking (PCN,Clamp,Remove'!K83+'Bus Lanes'!K83+'Moving Traffic'!K79</f>
        <v>97</v>
      </c>
      <c r="L79" s="94">
        <f>'Parking (PCN,Clamp,Remove'!L83+'Bus Lanes'!L83+'Moving Traffic'!L79</f>
        <v>8184</v>
      </c>
      <c r="M79" s="83">
        <f>'Parking (PCN,Clamp,Remove'!M83+'Bus Lanes'!M83+'Moving Traffic'!M79</f>
        <v>2</v>
      </c>
    </row>
    <row r="80" spans="1:13" s="74" customFormat="1" x14ac:dyDescent="0.2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62"/>
    </row>
    <row r="81" spans="1:19" s="18" customFormat="1" x14ac:dyDescent="0.2">
      <c r="A81" s="15" t="s">
        <v>39</v>
      </c>
      <c r="B81" s="58">
        <f t="shared" ref="B81:M81" si="1">SUM(B45:B79)</f>
        <v>63</v>
      </c>
      <c r="C81" s="58">
        <f t="shared" si="1"/>
        <v>33</v>
      </c>
      <c r="D81" s="58">
        <f t="shared" si="1"/>
        <v>33</v>
      </c>
      <c r="E81" s="58">
        <f t="shared" si="1"/>
        <v>17</v>
      </c>
      <c r="F81" s="51">
        <f t="shared" si="1"/>
        <v>1115</v>
      </c>
      <c r="G81" s="58">
        <f t="shared" si="1"/>
        <v>19</v>
      </c>
      <c r="H81" s="58">
        <f t="shared" si="1"/>
        <v>129</v>
      </c>
      <c r="I81" s="58">
        <f t="shared" si="1"/>
        <v>129</v>
      </c>
      <c r="J81" s="58">
        <f t="shared" si="1"/>
        <v>0</v>
      </c>
      <c r="K81" s="58">
        <f t="shared" si="1"/>
        <v>115</v>
      </c>
      <c r="L81" s="51">
        <f t="shared" si="1"/>
        <v>9182.65</v>
      </c>
      <c r="M81" s="55">
        <f t="shared" si="1"/>
        <v>13</v>
      </c>
    </row>
    <row r="82" spans="1:19" s="74" customFormat="1" x14ac:dyDescent="0.2">
      <c r="I82" s="27"/>
    </row>
    <row r="83" spans="1:19" s="74" customFormat="1" x14ac:dyDescent="0.2"/>
    <row r="84" spans="1:19" s="11" customFormat="1" x14ac:dyDescent="0.2">
      <c r="A84" s="18"/>
      <c r="L84" s="9"/>
      <c r="M84" s="9"/>
      <c r="N84" s="9"/>
      <c r="O84" s="9"/>
      <c r="P84" s="9"/>
      <c r="Q84" s="9"/>
      <c r="R84" s="9"/>
      <c r="S84" s="9"/>
    </row>
    <row r="85" spans="1:19" s="11" customFormat="1" ht="51" x14ac:dyDescent="0.2">
      <c r="A85" s="80" t="s">
        <v>48</v>
      </c>
      <c r="B85" s="88" t="s">
        <v>59</v>
      </c>
      <c r="C85" s="89" t="s">
        <v>64</v>
      </c>
      <c r="D85" s="89" t="s">
        <v>70</v>
      </c>
      <c r="E85" s="89" t="s">
        <v>71</v>
      </c>
      <c r="F85" s="89" t="s">
        <v>61</v>
      </c>
      <c r="G85" s="89" t="s">
        <v>66</v>
      </c>
      <c r="H85" s="89" t="s">
        <v>62</v>
      </c>
      <c r="I85" s="89" t="s">
        <v>67</v>
      </c>
      <c r="J85" s="89" t="s">
        <v>63</v>
      </c>
      <c r="K85" s="87" t="s">
        <v>68</v>
      </c>
      <c r="L85" s="72" t="s">
        <v>74</v>
      </c>
      <c r="M85" s="72" t="s">
        <v>75</v>
      </c>
      <c r="N85" s="9"/>
      <c r="O85" s="9"/>
      <c r="P85" s="9"/>
      <c r="Q85" s="9"/>
      <c r="R85" s="9"/>
      <c r="S85" s="9"/>
    </row>
    <row r="86" spans="1:19" s="74" customFormat="1" x14ac:dyDescent="0.2">
      <c r="A86" s="24" t="s">
        <v>3</v>
      </c>
      <c r="B86" s="84">
        <f>'Parking (PCN,Clamp,Remove'!B89+'Bus Lanes'!B89+'Moving Traffic'!B86</f>
        <v>24</v>
      </c>
      <c r="C86" s="84">
        <f>'Parking (PCN,Clamp,Remove'!C89+'Bus Lanes'!C89+'Moving Traffic'!C86</f>
        <v>0</v>
      </c>
      <c r="D86" s="84">
        <f>'Parking (PCN,Clamp,Remove'!D89+'Bus Lanes'!D89+'Moving Traffic'!D86</f>
        <v>11</v>
      </c>
      <c r="E86" s="84">
        <f>'Parking (PCN,Clamp,Remove'!E89+'Bus Lanes'!E89+'Moving Traffic'!E86</f>
        <v>0</v>
      </c>
      <c r="F86" s="84">
        <f>'Parking (PCN,Clamp,Remove'!F89+'Bus Lanes'!F89+'Moving Traffic'!F86</f>
        <v>13</v>
      </c>
      <c r="G86" s="84">
        <f>'Parking (PCN,Clamp,Remove'!G89+'Bus Lanes'!G89+'Moving Traffic'!G86</f>
        <v>0</v>
      </c>
      <c r="H86" s="84">
        <f>'Parking (PCN,Clamp,Remove'!H89+'Bus Lanes'!H89+'Moving Traffic'!H86</f>
        <v>4</v>
      </c>
      <c r="I86" s="84">
        <f>'Parking (PCN,Clamp,Remove'!I89+'Bus Lanes'!I89+'Moving Traffic'!I86</f>
        <v>0</v>
      </c>
      <c r="J86" s="84">
        <f>'Parking (PCN,Clamp,Remove'!J89+'Bus Lanes'!J89+'Moving Traffic'!F86</f>
        <v>9</v>
      </c>
      <c r="K86" s="84">
        <f>'Parking (PCN,Clamp,Remove'!K89+'Bus Lanes'!K89+'Moving Traffic'!K86</f>
        <v>0</v>
      </c>
      <c r="L86" s="84">
        <f>'Parking (PCN,Clamp,Remove'!L89+'Bus Lanes'!L89+'Moving Traffic'!L86</f>
        <v>0</v>
      </c>
      <c r="M86" s="81">
        <f>'Parking (PCN,Clamp,Remove'!M89+'Bus Lanes'!M89+'Moving Traffic'!M86</f>
        <v>0</v>
      </c>
    </row>
    <row r="87" spans="1:19" s="74" customFormat="1" x14ac:dyDescent="0.2">
      <c r="A87" s="25" t="s">
        <v>4</v>
      </c>
      <c r="B87" s="84">
        <f>'Parking (PCN,Clamp,Remove'!B90+'Bus Lanes'!B90+'Moving Traffic'!B87</f>
        <v>61</v>
      </c>
      <c r="C87" s="84">
        <f>'Parking (PCN,Clamp,Remove'!C90+'Bus Lanes'!C90+'Moving Traffic'!C87</f>
        <v>4</v>
      </c>
      <c r="D87" s="84">
        <f>'Parking (PCN,Clamp,Remove'!D90+'Bus Lanes'!D90+'Moving Traffic'!D87</f>
        <v>25</v>
      </c>
      <c r="E87" s="84">
        <f>'Parking (PCN,Clamp,Remove'!E90+'Bus Lanes'!E90+'Moving Traffic'!E87</f>
        <v>1</v>
      </c>
      <c r="F87" s="84">
        <f>'Parking (PCN,Clamp,Remove'!F90+'Bus Lanes'!F90+'Moving Traffic'!F87</f>
        <v>34</v>
      </c>
      <c r="G87" s="84">
        <f>'Parking (PCN,Clamp,Remove'!G90+'Bus Lanes'!G90+'Moving Traffic'!G87</f>
        <v>3</v>
      </c>
      <c r="H87" s="84">
        <f>'Parking (PCN,Clamp,Remove'!H90+'Bus Lanes'!H90+'Moving Traffic'!H87</f>
        <v>4</v>
      </c>
      <c r="I87" s="84">
        <f>'Parking (PCN,Clamp,Remove'!I90+'Bus Lanes'!I90+'Moving Traffic'!I87</f>
        <v>2</v>
      </c>
      <c r="J87" s="84">
        <f>'Parking (PCN,Clamp,Remove'!J90+'Bus Lanes'!J90+'Moving Traffic'!F87</f>
        <v>16</v>
      </c>
      <c r="K87" s="84">
        <f>'Parking (PCN,Clamp,Remove'!K90+'Bus Lanes'!K90+'Moving Traffic'!K87</f>
        <v>0</v>
      </c>
      <c r="L87" s="84">
        <f>'Parking (PCN,Clamp,Remove'!L90+'Bus Lanes'!L90+'Moving Traffic'!L87</f>
        <v>0</v>
      </c>
      <c r="M87" s="82">
        <f>'Parking (PCN,Clamp,Remove'!M90+'Bus Lanes'!M90+'Moving Traffic'!M87</f>
        <v>0</v>
      </c>
    </row>
    <row r="88" spans="1:19" s="74" customFormat="1" x14ac:dyDescent="0.2">
      <c r="A88" s="25" t="s">
        <v>5</v>
      </c>
      <c r="B88" s="84">
        <f>'Parking (PCN,Clamp,Remove'!B91+'Bus Lanes'!B91+'Moving Traffic'!B88</f>
        <v>10</v>
      </c>
      <c r="C88" s="84">
        <f>'Parking (PCN,Clamp,Remove'!C91+'Bus Lanes'!C91+'Moving Traffic'!C88</f>
        <v>3</v>
      </c>
      <c r="D88" s="84">
        <f>'Parking (PCN,Clamp,Remove'!D91+'Bus Lanes'!D91+'Moving Traffic'!D88</f>
        <v>6</v>
      </c>
      <c r="E88" s="84">
        <f>'Parking (PCN,Clamp,Remove'!E91+'Bus Lanes'!E91+'Moving Traffic'!E88</f>
        <v>1</v>
      </c>
      <c r="F88" s="84">
        <f>'Parking (PCN,Clamp,Remove'!F91+'Bus Lanes'!F91+'Moving Traffic'!F88</f>
        <v>4</v>
      </c>
      <c r="G88" s="84">
        <f>'Parking (PCN,Clamp,Remove'!G91+'Bus Lanes'!G91+'Moving Traffic'!G88</f>
        <v>2</v>
      </c>
      <c r="H88" s="84">
        <f>'Parking (PCN,Clamp,Remove'!H91+'Bus Lanes'!H91+'Moving Traffic'!H88</f>
        <v>2</v>
      </c>
      <c r="I88" s="84">
        <f>'Parking (PCN,Clamp,Remove'!I91+'Bus Lanes'!I91+'Moving Traffic'!I88</f>
        <v>0</v>
      </c>
      <c r="J88" s="84">
        <f>'Parking (PCN,Clamp,Remove'!J91+'Bus Lanes'!J91+'Moving Traffic'!F88</f>
        <v>2</v>
      </c>
      <c r="K88" s="84">
        <f>'Parking (PCN,Clamp,Remove'!K91+'Bus Lanes'!K91+'Moving Traffic'!K88</f>
        <v>1</v>
      </c>
      <c r="L88" s="84">
        <f>'Parking (PCN,Clamp,Remove'!L91+'Bus Lanes'!L91+'Moving Traffic'!L88</f>
        <v>0</v>
      </c>
      <c r="M88" s="82">
        <f>'Parking (PCN,Clamp,Remove'!M91+'Bus Lanes'!M91+'Moving Traffic'!M88</f>
        <v>0</v>
      </c>
    </row>
    <row r="89" spans="1:19" s="74" customFormat="1" x14ac:dyDescent="0.2">
      <c r="A89" s="13" t="s">
        <v>6</v>
      </c>
      <c r="B89" s="84">
        <f>'Parking (PCN,Clamp,Remove'!B92+'Bus Lanes'!B92+'Moving Traffic'!B89</f>
        <v>28</v>
      </c>
      <c r="C89" s="84">
        <f>'Parking (PCN,Clamp,Remove'!C92+'Bus Lanes'!C92+'Moving Traffic'!C89</f>
        <v>8</v>
      </c>
      <c r="D89" s="84">
        <f>'Parking (PCN,Clamp,Remove'!D92+'Bus Lanes'!D92+'Moving Traffic'!D89</f>
        <v>9</v>
      </c>
      <c r="E89" s="84">
        <f>'Parking (PCN,Clamp,Remove'!E92+'Bus Lanes'!E92+'Moving Traffic'!E89</f>
        <v>0</v>
      </c>
      <c r="F89" s="84">
        <f>'Parking (PCN,Clamp,Remove'!F92+'Bus Lanes'!F92+'Moving Traffic'!F89</f>
        <v>20</v>
      </c>
      <c r="G89" s="84">
        <f>'Parking (PCN,Clamp,Remove'!G92+'Bus Lanes'!G92+'Moving Traffic'!G89</f>
        <v>8</v>
      </c>
      <c r="H89" s="84">
        <f>'Parking (PCN,Clamp,Remove'!H92+'Bus Lanes'!H92+'Moving Traffic'!H89</f>
        <v>6</v>
      </c>
      <c r="I89" s="84">
        <f>'Parking (PCN,Clamp,Remove'!I92+'Bus Lanes'!I92+'Moving Traffic'!I89</f>
        <v>0</v>
      </c>
      <c r="J89" s="84">
        <f>'Parking (PCN,Clamp,Remove'!J92+'Bus Lanes'!J92+'Moving Traffic'!F89</f>
        <v>10</v>
      </c>
      <c r="K89" s="84">
        <f>'Parking (PCN,Clamp,Remove'!K92+'Bus Lanes'!K92+'Moving Traffic'!K89</f>
        <v>0</v>
      </c>
      <c r="L89" s="84">
        <f>'Parking (PCN,Clamp,Remove'!L92+'Bus Lanes'!L92+'Moving Traffic'!L89</f>
        <v>0</v>
      </c>
      <c r="M89" s="82">
        <f>'Parking (PCN,Clamp,Remove'!M92+'Bus Lanes'!M92+'Moving Traffic'!M89</f>
        <v>0</v>
      </c>
    </row>
    <row r="90" spans="1:19" s="74" customFormat="1" x14ac:dyDescent="0.2">
      <c r="A90" s="13" t="s">
        <v>7</v>
      </c>
      <c r="B90" s="84">
        <f>'Parking (PCN,Clamp,Remove'!B93+'Bus Lanes'!B93</f>
        <v>6</v>
      </c>
      <c r="C90" s="84">
        <f>'Parking (PCN,Clamp,Remove'!C93+'Bus Lanes'!C93</f>
        <v>1</v>
      </c>
      <c r="D90" s="84">
        <f>'Parking (PCN,Clamp,Remove'!D93+'Bus Lanes'!D93+'Moving Traffic'!D90</f>
        <v>5</v>
      </c>
      <c r="E90" s="84">
        <f>'Parking (PCN,Clamp,Remove'!E93+'Bus Lanes'!E93</f>
        <v>1</v>
      </c>
      <c r="F90" s="84">
        <f>'Parking (PCN,Clamp,Remove'!F93+'Bus Lanes'!F93+'Moving Traffic'!F90</f>
        <v>1</v>
      </c>
      <c r="G90" s="84">
        <f>'Parking (PCN,Clamp,Remove'!G93+'Bus Lanes'!G93</f>
        <v>0</v>
      </c>
      <c r="H90" s="84">
        <f>'Parking (PCN,Clamp,Remove'!H93+'Bus Lanes'!H93</f>
        <v>4</v>
      </c>
      <c r="I90" s="84">
        <f>'Parking (PCN,Clamp,Remove'!I93+'Bus Lanes'!I93</f>
        <v>2</v>
      </c>
      <c r="J90" s="84">
        <f>'Parking (PCN,Clamp,Remove'!J93+'Bus Lanes'!J93</f>
        <v>2</v>
      </c>
      <c r="K90" s="84">
        <f>'Parking (PCN,Clamp,Remove'!K93+'Bus Lanes'!K93</f>
        <v>0</v>
      </c>
      <c r="L90" s="84">
        <f>'Parking (PCN,Clamp,Remove'!L93+'Bus Lanes'!L93</f>
        <v>0</v>
      </c>
      <c r="M90" s="82">
        <f>'Parking (PCN,Clamp,Remove'!M93+'Bus Lanes'!M93</f>
        <v>0</v>
      </c>
    </row>
    <row r="91" spans="1:19" s="74" customFormat="1" x14ac:dyDescent="0.2">
      <c r="A91" s="13" t="s">
        <v>8</v>
      </c>
      <c r="B91" s="84">
        <f>'Parking (PCN,Clamp,Remove'!B94+'Bus Lanes'!B94+'Moving Traffic'!B91</f>
        <v>49</v>
      </c>
      <c r="C91" s="84">
        <f>'Parking (PCN,Clamp,Remove'!C94+'Bus Lanes'!C94+'Moving Traffic'!C91</f>
        <v>6</v>
      </c>
      <c r="D91" s="84">
        <f>'Parking (PCN,Clamp,Remove'!D94+'Bus Lanes'!D94+'Moving Traffic'!D91</f>
        <v>27</v>
      </c>
      <c r="E91" s="84">
        <f>'Parking (PCN,Clamp,Remove'!E94+'Bus Lanes'!E94+'Moving Traffic'!E91</f>
        <v>4</v>
      </c>
      <c r="F91" s="84">
        <f>'Parking (PCN,Clamp,Remove'!F94+'Bus Lanes'!F94+'Moving Traffic'!F91</f>
        <v>21</v>
      </c>
      <c r="G91" s="84">
        <f>'Parking (PCN,Clamp,Remove'!G94+'Bus Lanes'!G94+'Moving Traffic'!G91</f>
        <v>1</v>
      </c>
      <c r="H91" s="84">
        <f>'Parking (PCN,Clamp,Remove'!H94+'Bus Lanes'!H94+'Moving Traffic'!H91</f>
        <v>4</v>
      </c>
      <c r="I91" s="84">
        <f>'Parking (PCN,Clamp,Remove'!I94+'Bus Lanes'!I94+'Moving Traffic'!I91</f>
        <v>2</v>
      </c>
      <c r="J91" s="84">
        <f>'Parking (PCN,Clamp,Remove'!J94+'Bus Lanes'!J94+'Moving Traffic'!F91</f>
        <v>5</v>
      </c>
      <c r="K91" s="84">
        <f>'Parking (PCN,Clamp,Remove'!K94+'Bus Lanes'!K94+'Moving Traffic'!K91</f>
        <v>2</v>
      </c>
      <c r="L91" s="84">
        <f>'Parking (PCN,Clamp,Remove'!L94+'Bus Lanes'!L94+'Moving Traffic'!L91</f>
        <v>1</v>
      </c>
      <c r="M91" s="82">
        <f>'Parking (PCN,Clamp,Remove'!M94+'Bus Lanes'!M94+'Moving Traffic'!M91</f>
        <v>0</v>
      </c>
    </row>
    <row r="92" spans="1:19" s="74" customFormat="1" x14ac:dyDescent="0.2">
      <c r="A92" s="13" t="s">
        <v>9</v>
      </c>
      <c r="B92" s="84">
        <f>'Parking (PCN,Clamp,Remove'!B95+'Bus Lanes'!B95+'Moving Traffic'!B92</f>
        <v>17</v>
      </c>
      <c r="C92" s="84">
        <f>'Parking (PCN,Clamp,Remove'!C95+'Bus Lanes'!C95+'Moving Traffic'!C92</f>
        <v>0</v>
      </c>
      <c r="D92" s="84">
        <f>'Parking (PCN,Clamp,Remove'!D95+'Bus Lanes'!D95+'Moving Traffic'!D92</f>
        <v>12</v>
      </c>
      <c r="E92" s="84">
        <f>'Parking (PCN,Clamp,Remove'!E95+'Bus Lanes'!E95+'Moving Traffic'!E92</f>
        <v>0</v>
      </c>
      <c r="F92" s="84">
        <f>'Parking (PCN,Clamp,Remove'!F95+'Bus Lanes'!F95+'Moving Traffic'!F92</f>
        <v>5</v>
      </c>
      <c r="G92" s="84">
        <f>'Parking (PCN,Clamp,Remove'!G95+'Bus Lanes'!G95+'Moving Traffic'!G92</f>
        <v>0</v>
      </c>
      <c r="H92" s="84">
        <f>'Parking (PCN,Clamp,Remove'!H95+'Bus Lanes'!H95+'Moving Traffic'!H92</f>
        <v>2</v>
      </c>
      <c r="I92" s="84">
        <f>'Parking (PCN,Clamp,Remove'!I95+'Bus Lanes'!I95+'Moving Traffic'!I92</f>
        <v>0</v>
      </c>
      <c r="J92" s="84">
        <f>'Parking (PCN,Clamp,Remove'!J95+'Bus Lanes'!J95+'Moving Traffic'!F92</f>
        <v>4</v>
      </c>
      <c r="K92" s="84">
        <f>'Parking (PCN,Clamp,Remove'!K95+'Bus Lanes'!K95+'Moving Traffic'!K92</f>
        <v>0</v>
      </c>
      <c r="L92" s="84">
        <f>'Parking (PCN,Clamp,Remove'!L95+'Bus Lanes'!L95+'Moving Traffic'!L92</f>
        <v>0</v>
      </c>
      <c r="M92" s="82">
        <f>'Parking (PCN,Clamp,Remove'!M95+'Bus Lanes'!M95+'Moving Traffic'!M92</f>
        <v>0</v>
      </c>
    </row>
    <row r="93" spans="1:19" s="74" customFormat="1" x14ac:dyDescent="0.2">
      <c r="A93" s="13" t="s">
        <v>10</v>
      </c>
      <c r="B93" s="84">
        <f>'Parking (PCN,Clamp,Remove'!B96+'Bus Lanes'!B96+'Moving Traffic'!B93</f>
        <v>35</v>
      </c>
      <c r="C93" s="84">
        <f>'Parking (PCN,Clamp,Remove'!C96+'Bus Lanes'!C96+'Moving Traffic'!C93</f>
        <v>0</v>
      </c>
      <c r="D93" s="84">
        <f>'Parking (PCN,Clamp,Remove'!D96+'Bus Lanes'!D96+'Moving Traffic'!D93</f>
        <v>20</v>
      </c>
      <c r="E93" s="84">
        <f>'Parking (PCN,Clamp,Remove'!E96+'Bus Lanes'!E96+'Moving Traffic'!E93</f>
        <v>0</v>
      </c>
      <c r="F93" s="84">
        <f>'Parking (PCN,Clamp,Remove'!F96+'Bus Lanes'!F96+'Moving Traffic'!F93</f>
        <v>16</v>
      </c>
      <c r="G93" s="84">
        <f>'Parking (PCN,Clamp,Remove'!G96+'Bus Lanes'!G96+'Moving Traffic'!G93</f>
        <v>0</v>
      </c>
      <c r="H93" s="84">
        <f>'Parking (PCN,Clamp,Remove'!H96+'Bus Lanes'!H96+'Moving Traffic'!H93</f>
        <v>6</v>
      </c>
      <c r="I93" s="84">
        <f>'Parking (PCN,Clamp,Remove'!I96+'Bus Lanes'!I96+'Moving Traffic'!I93</f>
        <v>0</v>
      </c>
      <c r="J93" s="84">
        <f>'Parking (PCN,Clamp,Remove'!J96+'Bus Lanes'!J96+'Moving Traffic'!F93</f>
        <v>7</v>
      </c>
      <c r="K93" s="84">
        <f>'Parking (PCN,Clamp,Remove'!K96+'Bus Lanes'!K96+'Moving Traffic'!K93</f>
        <v>0</v>
      </c>
      <c r="L93" s="84">
        <f>'Parking (PCN,Clamp,Remove'!L96+'Bus Lanes'!L96+'Moving Traffic'!L93</f>
        <v>0</v>
      </c>
      <c r="M93" s="82">
        <f>'Parking (PCN,Clamp,Remove'!M96+'Bus Lanes'!M96+'Moving Traffic'!M93</f>
        <v>0</v>
      </c>
    </row>
    <row r="94" spans="1:19" s="74" customFormat="1" x14ac:dyDescent="0.2">
      <c r="A94" s="13" t="s">
        <v>11</v>
      </c>
      <c r="B94" s="84">
        <f>'Parking (PCN,Clamp,Remove'!B97+'Bus Lanes'!B97+'Moving Traffic'!B94</f>
        <v>15</v>
      </c>
      <c r="C94" s="84">
        <f>'Parking (PCN,Clamp,Remove'!C97+'Bus Lanes'!C97+'Moving Traffic'!C94</f>
        <v>2</v>
      </c>
      <c r="D94" s="84">
        <f>'Parking (PCN,Clamp,Remove'!D97+'Bus Lanes'!D97+'Moving Traffic'!D94</f>
        <v>4</v>
      </c>
      <c r="E94" s="84">
        <f>'Parking (PCN,Clamp,Remove'!E97+'Bus Lanes'!E97+'Moving Traffic'!E94</f>
        <v>2</v>
      </c>
      <c r="F94" s="84">
        <f>'Parking (PCN,Clamp,Remove'!F97+'Bus Lanes'!F97+'Moving Traffic'!F94</f>
        <v>10</v>
      </c>
      <c r="G94" s="84">
        <f>'Parking (PCN,Clamp,Remove'!G97+'Bus Lanes'!G97+'Moving Traffic'!G94</f>
        <v>0</v>
      </c>
      <c r="H94" s="84">
        <f>'Parking (PCN,Clamp,Remove'!H97+'Bus Lanes'!H97+'Moving Traffic'!H94</f>
        <v>4</v>
      </c>
      <c r="I94" s="84">
        <f>'Parking (PCN,Clamp,Remove'!I97+'Bus Lanes'!I97+'Moving Traffic'!I94</f>
        <v>4</v>
      </c>
      <c r="J94" s="84">
        <f>'Parking (PCN,Clamp,Remove'!J97+'Bus Lanes'!J97+'Moving Traffic'!F94</f>
        <v>4</v>
      </c>
      <c r="K94" s="84">
        <f>'Parking (PCN,Clamp,Remove'!K97+'Bus Lanes'!K97+'Moving Traffic'!K94</f>
        <v>1</v>
      </c>
      <c r="L94" s="84">
        <f>'Parking (PCN,Clamp,Remove'!L97+'Bus Lanes'!L97+'Moving Traffic'!L94</f>
        <v>0</v>
      </c>
      <c r="M94" s="82">
        <f>'Parking (PCN,Clamp,Remove'!M97+'Bus Lanes'!M97+'Moving Traffic'!M94</f>
        <v>0</v>
      </c>
    </row>
    <row r="95" spans="1:19" s="74" customFormat="1" x14ac:dyDescent="0.2">
      <c r="A95" s="13" t="s">
        <v>12</v>
      </c>
      <c r="B95" s="84">
        <f>'Parking (PCN,Clamp,Remove'!B98+'Bus Lanes'!B98+'Moving Traffic'!B95</f>
        <v>15</v>
      </c>
      <c r="C95" s="84">
        <f>'Parking (PCN,Clamp,Remove'!C98+'Bus Lanes'!C98+'Moving Traffic'!C95</f>
        <v>1</v>
      </c>
      <c r="D95" s="84">
        <f>'Parking (PCN,Clamp,Remove'!D98+'Bus Lanes'!D98+'Moving Traffic'!D95</f>
        <v>3</v>
      </c>
      <c r="E95" s="84">
        <f>'Parking (PCN,Clamp,Remove'!E98+'Bus Lanes'!E98+'Moving Traffic'!E95</f>
        <v>1</v>
      </c>
      <c r="F95" s="84">
        <f>'Parking (PCN,Clamp,Remove'!F98+'Bus Lanes'!F98+'Moving Traffic'!F95</f>
        <v>11</v>
      </c>
      <c r="G95" s="84">
        <f>'Parking (PCN,Clamp,Remove'!G98+'Bus Lanes'!G98+'Moving Traffic'!G95</f>
        <v>0</v>
      </c>
      <c r="H95" s="84">
        <f>'Parking (PCN,Clamp,Remove'!H98+'Bus Lanes'!H98+'Moving Traffic'!H95</f>
        <v>2</v>
      </c>
      <c r="I95" s="84">
        <f>'Parking (PCN,Clamp,Remove'!I98+'Bus Lanes'!I98+'Moving Traffic'!I95</f>
        <v>2</v>
      </c>
      <c r="J95" s="84">
        <f>'Parking (PCN,Clamp,Remove'!J98+'Bus Lanes'!J98+'Moving Traffic'!F95</f>
        <v>3</v>
      </c>
      <c r="K95" s="84">
        <f>'Parking (PCN,Clamp,Remove'!K98+'Bus Lanes'!K98+'Moving Traffic'!K95</f>
        <v>0</v>
      </c>
      <c r="L95" s="84">
        <f>'Parking (PCN,Clamp,Remove'!L98+'Bus Lanes'!L98+'Moving Traffic'!L95</f>
        <v>0</v>
      </c>
      <c r="M95" s="82">
        <f>'Parking (PCN,Clamp,Remove'!M98+'Bus Lanes'!M98+'Moving Traffic'!M95</f>
        <v>0</v>
      </c>
    </row>
    <row r="96" spans="1:19" s="74" customFormat="1" x14ac:dyDescent="0.2">
      <c r="A96" s="13" t="s">
        <v>13</v>
      </c>
      <c r="B96" s="84">
        <f>'Parking (PCN,Clamp,Remove'!B99</f>
        <v>10</v>
      </c>
      <c r="C96" s="84">
        <f>'Parking (PCN,Clamp,Remove'!C99</f>
        <v>1</v>
      </c>
      <c r="D96" s="84">
        <f>'Parking (PCN,Clamp,Remove'!D99+'Bus Lanes'!D99+'Moving Traffic'!D96</f>
        <v>3</v>
      </c>
      <c r="E96" s="84">
        <f>'Parking (PCN,Clamp,Remove'!E99</f>
        <v>0</v>
      </c>
      <c r="F96" s="84">
        <f>'Parking (PCN,Clamp,Remove'!F99+'Bus Lanes'!F99+'Moving Traffic'!F96</f>
        <v>8</v>
      </c>
      <c r="G96" s="84">
        <f>'Parking (PCN,Clamp,Remove'!G99</f>
        <v>1</v>
      </c>
      <c r="H96" s="84">
        <f>'Parking (PCN,Clamp,Remove'!H99</f>
        <v>2</v>
      </c>
      <c r="I96" s="84">
        <f>'Parking (PCN,Clamp,Remove'!I99</f>
        <v>0</v>
      </c>
      <c r="J96" s="84">
        <f>'Parking (PCN,Clamp,Remove'!J99</f>
        <v>1</v>
      </c>
      <c r="K96" s="84">
        <f>'Parking (PCN,Clamp,Remove'!K99</f>
        <v>0</v>
      </c>
      <c r="L96" s="84">
        <f>'Parking (PCN,Clamp,Remove'!L99</f>
        <v>0</v>
      </c>
      <c r="M96" s="82">
        <f>'Parking (PCN,Clamp,Remove'!M99</f>
        <v>0</v>
      </c>
    </row>
    <row r="97" spans="1:18" s="74" customFormat="1" x14ac:dyDescent="0.2">
      <c r="A97" s="13" t="s">
        <v>14</v>
      </c>
      <c r="B97" s="84">
        <f>'Parking (PCN,Clamp,Remove'!B100+'Bus Lanes'!B100+'Moving Traffic'!B97</f>
        <v>37</v>
      </c>
      <c r="C97" s="84">
        <f>'Parking (PCN,Clamp,Remove'!C100+'Bus Lanes'!C100+'Moving Traffic'!C97</f>
        <v>5</v>
      </c>
      <c r="D97" s="84">
        <f>'Parking (PCN,Clamp,Remove'!D100+'Bus Lanes'!D100+'Moving Traffic'!D97</f>
        <v>11</v>
      </c>
      <c r="E97" s="84">
        <f>'Parking (PCN,Clamp,Remove'!E100+'Bus Lanes'!E100+'Moving Traffic'!E97</f>
        <v>3</v>
      </c>
      <c r="F97" s="84">
        <f>'Parking (PCN,Clamp,Remove'!F100+'Bus Lanes'!F100+'Moving Traffic'!F97</f>
        <v>24</v>
      </c>
      <c r="G97" s="84">
        <f>'Parking (PCN,Clamp,Remove'!G100+'Bus Lanes'!G100+'Moving Traffic'!G97</f>
        <v>1</v>
      </c>
      <c r="H97" s="84">
        <f>'Parking (PCN,Clamp,Remove'!H100+'Bus Lanes'!H100+'Moving Traffic'!H97</f>
        <v>4</v>
      </c>
      <c r="I97" s="84">
        <f>'Parking (PCN,Clamp,Remove'!I100+'Bus Lanes'!I100+'Moving Traffic'!I97</f>
        <v>2</v>
      </c>
      <c r="J97" s="84">
        <f>'Parking (PCN,Clamp,Remove'!J100+'Bus Lanes'!J100+'Moving Traffic'!F97</f>
        <v>15</v>
      </c>
      <c r="K97" s="84">
        <f>'Parking (PCN,Clamp,Remove'!K100+'Bus Lanes'!K100+'Moving Traffic'!K97</f>
        <v>2</v>
      </c>
      <c r="L97" s="84">
        <f>'Parking (PCN,Clamp,Remove'!L100+'Bus Lanes'!L100+'Moving Traffic'!L97</f>
        <v>1</v>
      </c>
      <c r="M97" s="82">
        <f>'Parking (PCN,Clamp,Remove'!M100+'Bus Lanes'!M100+'Moving Traffic'!M97</f>
        <v>0</v>
      </c>
      <c r="R97" s="65"/>
    </row>
    <row r="98" spans="1:18" s="74" customFormat="1" x14ac:dyDescent="0.2">
      <c r="A98" s="13" t="s">
        <v>15</v>
      </c>
      <c r="B98" s="84">
        <f>'Parking (PCN,Clamp,Remove'!B101+'Bus Lanes'!B101+'Moving Traffic'!B98</f>
        <v>30</v>
      </c>
      <c r="C98" s="84">
        <f>'Parking (PCN,Clamp,Remove'!C101+'Bus Lanes'!C101+'Moving Traffic'!C98</f>
        <v>10</v>
      </c>
      <c r="D98" s="84">
        <f>'Parking (PCN,Clamp,Remove'!D101+'Bus Lanes'!D101+'Moving Traffic'!D98</f>
        <v>8</v>
      </c>
      <c r="E98" s="84">
        <f>'Parking (PCN,Clamp,Remove'!E101+'Bus Lanes'!E101+'Moving Traffic'!E98</f>
        <v>8</v>
      </c>
      <c r="F98" s="84">
        <f>'Parking (PCN,Clamp,Remove'!F101+'Bus Lanes'!F101+'Moving Traffic'!F98</f>
        <v>20</v>
      </c>
      <c r="G98" s="84">
        <f>'Parking (PCN,Clamp,Remove'!G101+'Bus Lanes'!G101+'Moving Traffic'!G98</f>
        <v>2</v>
      </c>
      <c r="H98" s="84">
        <f>'Parking (PCN,Clamp,Remove'!H101+'Bus Lanes'!H101+'Moving Traffic'!H98</f>
        <v>7</v>
      </c>
      <c r="I98" s="84">
        <f>'Parking (PCN,Clamp,Remove'!I101+'Bus Lanes'!I101+'Moving Traffic'!I98</f>
        <v>6</v>
      </c>
      <c r="J98" s="84">
        <f>'Parking (PCN,Clamp,Remove'!J101+'Bus Lanes'!J101+'Moving Traffic'!F98</f>
        <v>7</v>
      </c>
      <c r="K98" s="84">
        <f>'Parking (PCN,Clamp,Remove'!K101+'Bus Lanes'!K101+'Moving Traffic'!K98</f>
        <v>2</v>
      </c>
      <c r="L98" s="84">
        <f>'Parking (PCN,Clamp,Remove'!L101+'Bus Lanes'!L101+'Moving Traffic'!L98</f>
        <v>0</v>
      </c>
      <c r="M98" s="82">
        <f>'Parking (PCN,Clamp,Remove'!M101+'Bus Lanes'!M101+'Moving Traffic'!M98</f>
        <v>0</v>
      </c>
      <c r="R98" s="65"/>
    </row>
    <row r="99" spans="1:18" s="74" customFormat="1" x14ac:dyDescent="0.2">
      <c r="A99" s="13" t="s">
        <v>16</v>
      </c>
      <c r="B99" s="84">
        <f>'Parking (PCN,Clamp,Remove'!B102+'Bus Lanes'!B102+'Moving Traffic'!B99</f>
        <v>21</v>
      </c>
      <c r="C99" s="84">
        <f>'Parking (PCN,Clamp,Remove'!C102+'Bus Lanes'!C102+'Moving Traffic'!C99</f>
        <v>2</v>
      </c>
      <c r="D99" s="84">
        <f>'Parking (PCN,Clamp,Remove'!D102+'Bus Lanes'!D102+'Moving Traffic'!D99</f>
        <v>9</v>
      </c>
      <c r="E99" s="84">
        <f>'Parking (PCN,Clamp,Remove'!E102+'Bus Lanes'!E102+'Moving Traffic'!E99</f>
        <v>0</v>
      </c>
      <c r="F99" s="84">
        <f>'Parking (PCN,Clamp,Remove'!F102+'Bus Lanes'!F102+'Moving Traffic'!F99</f>
        <v>13</v>
      </c>
      <c r="G99" s="84">
        <f>'Parking (PCN,Clamp,Remove'!G102+'Bus Lanes'!G102+'Moving Traffic'!G99</f>
        <v>2</v>
      </c>
      <c r="H99" s="84">
        <f>'Parking (PCN,Clamp,Remove'!H102+'Bus Lanes'!H102+'Moving Traffic'!H99</f>
        <v>4</v>
      </c>
      <c r="I99" s="84">
        <f>'Parking (PCN,Clamp,Remove'!I102+'Bus Lanes'!I102+'Moving Traffic'!I99</f>
        <v>0</v>
      </c>
      <c r="J99" s="84">
        <f>'Parking (PCN,Clamp,Remove'!J102+'Bus Lanes'!J102+'Moving Traffic'!F99</f>
        <v>4</v>
      </c>
      <c r="K99" s="84">
        <f>'Parking (PCN,Clamp,Remove'!K102+'Bus Lanes'!K102+'Moving Traffic'!K99</f>
        <v>0</v>
      </c>
      <c r="L99" s="84">
        <f>'Parking (PCN,Clamp,Remove'!L102+'Bus Lanes'!L102+'Moving Traffic'!L99</f>
        <v>1</v>
      </c>
      <c r="M99" s="82">
        <f>'Parking (PCN,Clamp,Remove'!M102+'Bus Lanes'!M102+'Moving Traffic'!M99</f>
        <v>0</v>
      </c>
    </row>
    <row r="100" spans="1:18" s="74" customFormat="1" x14ac:dyDescent="0.2">
      <c r="A100" s="13" t="s">
        <v>17</v>
      </c>
      <c r="B100" s="84">
        <f>'Parking (PCN,Clamp,Remove'!B103+'Bus Lanes'!B103+'Moving Traffic'!B100</f>
        <v>20</v>
      </c>
      <c r="C100" s="84">
        <f>'Parking (PCN,Clamp,Remove'!C103+'Bus Lanes'!C103+'Moving Traffic'!C100</f>
        <v>2</v>
      </c>
      <c r="D100" s="84">
        <f>'Parking (PCN,Clamp,Remove'!D103+'Bus Lanes'!D103+'Moving Traffic'!D100</f>
        <v>4</v>
      </c>
      <c r="E100" s="84">
        <f>'Parking (PCN,Clamp,Remove'!E103+'Bus Lanes'!E103+'Moving Traffic'!E100</f>
        <v>0</v>
      </c>
      <c r="F100" s="84">
        <f>'Parking (PCN,Clamp,Remove'!F103+'Bus Lanes'!F103+'Moving Traffic'!F100</f>
        <v>16</v>
      </c>
      <c r="G100" s="84">
        <f>'Parking (PCN,Clamp,Remove'!G103+'Bus Lanes'!G103+'Moving Traffic'!G100</f>
        <v>2</v>
      </c>
      <c r="H100" s="84">
        <f>'Parking (PCN,Clamp,Remove'!H103+'Bus Lanes'!H103+'Moving Traffic'!H100</f>
        <v>2</v>
      </c>
      <c r="I100" s="84">
        <f>'Parking (PCN,Clamp,Remove'!I103+'Bus Lanes'!I103+'Moving Traffic'!I100</f>
        <v>0</v>
      </c>
      <c r="J100" s="84">
        <f>'Parking (PCN,Clamp,Remove'!J103+'Bus Lanes'!J103+'Moving Traffic'!F100</f>
        <v>11</v>
      </c>
      <c r="K100" s="84">
        <f>'Parking (PCN,Clamp,Remove'!K103+'Bus Lanes'!K103+'Moving Traffic'!K100</f>
        <v>0</v>
      </c>
      <c r="L100" s="84">
        <f>'Parking (PCN,Clamp,Remove'!L103+'Bus Lanes'!L103+'Moving Traffic'!L100</f>
        <v>0</v>
      </c>
      <c r="M100" s="82">
        <f>'Parking (PCN,Clamp,Remove'!M103+'Bus Lanes'!M103+'Moving Traffic'!M100</f>
        <v>0</v>
      </c>
    </row>
    <row r="101" spans="1:18" s="74" customFormat="1" x14ac:dyDescent="0.2">
      <c r="A101" s="13" t="s">
        <v>18</v>
      </c>
      <c r="B101" s="84">
        <f>'Parking (PCN,Clamp,Remove'!B104+'Bus Lanes'!B104+'Moving Traffic'!B101</f>
        <v>25</v>
      </c>
      <c r="C101" s="84">
        <f>'Parking (PCN,Clamp,Remove'!C104+'Bus Lanes'!C104+'Moving Traffic'!C101</f>
        <v>4</v>
      </c>
      <c r="D101" s="84">
        <f>'Parking (PCN,Clamp,Remove'!D104+'Bus Lanes'!D104+'Moving Traffic'!D101</f>
        <v>11</v>
      </c>
      <c r="E101" s="84">
        <f>'Parking (PCN,Clamp,Remove'!E104+'Bus Lanes'!E104+'Moving Traffic'!E101</f>
        <v>0</v>
      </c>
      <c r="F101" s="84">
        <f>'Parking (PCN,Clamp,Remove'!F104+'Bus Lanes'!F104+'Moving Traffic'!F101</f>
        <v>15</v>
      </c>
      <c r="G101" s="84">
        <f>'Parking (PCN,Clamp,Remove'!G104+'Bus Lanes'!G104+'Moving Traffic'!G101</f>
        <v>4</v>
      </c>
      <c r="H101" s="84">
        <f>'Parking (PCN,Clamp,Remove'!H104+'Bus Lanes'!H104+'Moving Traffic'!H101</f>
        <v>2</v>
      </c>
      <c r="I101" s="84">
        <f>'Parking (PCN,Clamp,Remove'!I104+'Bus Lanes'!I104+'Moving Traffic'!I101</f>
        <v>0</v>
      </c>
      <c r="J101" s="84">
        <f>'Parking (PCN,Clamp,Remove'!J104+'Bus Lanes'!J104+'Moving Traffic'!F101</f>
        <v>9</v>
      </c>
      <c r="K101" s="84">
        <f>'Parking (PCN,Clamp,Remove'!K104+'Bus Lanes'!K104+'Moving Traffic'!K101</f>
        <v>0</v>
      </c>
      <c r="L101" s="84">
        <f>'Parking (PCN,Clamp,Remove'!L104+'Bus Lanes'!L104+'Moving Traffic'!L101</f>
        <v>0</v>
      </c>
      <c r="M101" s="82">
        <f>'Parking (PCN,Clamp,Remove'!M104+'Bus Lanes'!M104+'Moving Traffic'!M101</f>
        <v>0</v>
      </c>
      <c r="R101" s="65"/>
    </row>
    <row r="102" spans="1:18" s="74" customFormat="1" x14ac:dyDescent="0.2">
      <c r="A102" s="13" t="s">
        <v>19</v>
      </c>
      <c r="B102" s="84">
        <f>'Parking (PCN,Clamp,Remove'!B105+'Bus Lanes'!B105+'Moving Traffic'!B102</f>
        <v>10</v>
      </c>
      <c r="C102" s="84">
        <f>'Parking (PCN,Clamp,Remove'!C105+'Bus Lanes'!C105+'Moving Traffic'!C102</f>
        <v>1</v>
      </c>
      <c r="D102" s="84">
        <f>'Parking (PCN,Clamp,Remove'!D105+'Bus Lanes'!D105+'Moving Traffic'!D102</f>
        <v>2</v>
      </c>
      <c r="E102" s="84">
        <f>'Parking (PCN,Clamp,Remove'!E105+'Bus Lanes'!E105+'Moving Traffic'!E102</f>
        <v>0</v>
      </c>
      <c r="F102" s="84">
        <f>'Parking (PCN,Clamp,Remove'!F105+'Bus Lanes'!F105+'Moving Traffic'!F102</f>
        <v>5</v>
      </c>
      <c r="G102" s="84">
        <f>'Parking (PCN,Clamp,Remove'!G105+'Bus Lanes'!G105+'Moving Traffic'!G102</f>
        <v>1</v>
      </c>
      <c r="H102" s="84">
        <f>'Parking (PCN,Clamp,Remove'!H105+'Bus Lanes'!H105+'Moving Traffic'!H102</f>
        <v>0</v>
      </c>
      <c r="I102" s="84">
        <f>'Parking (PCN,Clamp,Remove'!I105+'Bus Lanes'!I105+'Moving Traffic'!I102</f>
        <v>0</v>
      </c>
      <c r="J102" s="84">
        <f>'Parking (PCN,Clamp,Remove'!J105+'Bus Lanes'!J105+'Moving Traffic'!F102</f>
        <v>1</v>
      </c>
      <c r="K102" s="84">
        <f>'Parking (PCN,Clamp,Remove'!K105+'Bus Lanes'!K105+'Moving Traffic'!K102</f>
        <v>0</v>
      </c>
      <c r="L102" s="84">
        <f>'Parking (PCN,Clamp,Remove'!L105+'Bus Lanes'!L105+'Moving Traffic'!L102</f>
        <v>0</v>
      </c>
      <c r="M102" s="82">
        <f>'Parking (PCN,Clamp,Remove'!M105+'Bus Lanes'!M105+'Moving Traffic'!M102</f>
        <v>0</v>
      </c>
    </row>
    <row r="103" spans="1:18" s="74" customFormat="1" x14ac:dyDescent="0.2">
      <c r="A103" s="13" t="s">
        <v>20</v>
      </c>
      <c r="B103" s="84">
        <f>'Parking (PCN,Clamp,Remove'!B106+'Bus Lanes'!B106+'Moving Traffic'!B103</f>
        <v>39</v>
      </c>
      <c r="C103" s="84">
        <f>'Parking (PCN,Clamp,Remove'!C106+'Bus Lanes'!C106+'Moving Traffic'!C103</f>
        <v>13</v>
      </c>
      <c r="D103" s="84">
        <f>'Parking (PCN,Clamp,Remove'!D106+'Bus Lanes'!D106+'Moving Traffic'!D103</f>
        <v>14</v>
      </c>
      <c r="E103" s="84">
        <f>'Parking (PCN,Clamp,Remove'!E106+'Bus Lanes'!E106+'Moving Traffic'!E103</f>
        <v>8</v>
      </c>
      <c r="F103" s="84">
        <f>'Parking (PCN,Clamp,Remove'!F106+'Bus Lanes'!F106+'Moving Traffic'!F103</f>
        <v>25</v>
      </c>
      <c r="G103" s="84">
        <f>'Parking (PCN,Clamp,Remove'!G106+'Bus Lanes'!G106+'Moving Traffic'!G103</f>
        <v>4</v>
      </c>
      <c r="H103" s="84">
        <f>'Parking (PCN,Clamp,Remove'!H106+'Bus Lanes'!H106+'Moving Traffic'!H103</f>
        <v>2</v>
      </c>
      <c r="I103" s="84">
        <f>'Parking (PCN,Clamp,Remove'!I106+'Bus Lanes'!I106+'Moving Traffic'!I103</f>
        <v>4</v>
      </c>
      <c r="J103" s="84">
        <f>'Parking (PCN,Clamp,Remove'!J106+'Bus Lanes'!J106+'Moving Traffic'!F103</f>
        <v>8</v>
      </c>
      <c r="K103" s="84">
        <f>'Parking (PCN,Clamp,Remove'!K106+'Bus Lanes'!K106+'Moving Traffic'!K103</f>
        <v>2</v>
      </c>
      <c r="L103" s="84">
        <f>'Parking (PCN,Clamp,Remove'!L106+'Bus Lanes'!L106+'Moving Traffic'!L103</f>
        <v>0</v>
      </c>
      <c r="M103" s="82">
        <f>'Parking (PCN,Clamp,Remove'!M106+'Bus Lanes'!M106+'Moving Traffic'!M103</f>
        <v>0</v>
      </c>
    </row>
    <row r="104" spans="1:18" s="74" customFormat="1" x14ac:dyDescent="0.2">
      <c r="A104" s="13" t="s">
        <v>21</v>
      </c>
      <c r="B104" s="84">
        <f>'Parking (PCN,Clamp,Remove'!B107+'Bus Lanes'!B107+'Moving Traffic'!B104</f>
        <v>39</v>
      </c>
      <c r="C104" s="84">
        <f>'Parking (PCN,Clamp,Remove'!C107+'Bus Lanes'!C107+'Moving Traffic'!C104</f>
        <v>7</v>
      </c>
      <c r="D104" s="84">
        <f>'Parking (PCN,Clamp,Remove'!D107+'Bus Lanes'!D107+'Moving Traffic'!D104</f>
        <v>22</v>
      </c>
      <c r="E104" s="84">
        <f>'Parking (PCN,Clamp,Remove'!E107+'Bus Lanes'!E107+'Moving Traffic'!E104</f>
        <v>4</v>
      </c>
      <c r="F104" s="84">
        <f>'Parking (PCN,Clamp,Remove'!F107+'Bus Lanes'!F107+'Moving Traffic'!F104</f>
        <v>20</v>
      </c>
      <c r="G104" s="84">
        <f>'Parking (PCN,Clamp,Remove'!G107+'Bus Lanes'!G107+'Moving Traffic'!G104</f>
        <v>3</v>
      </c>
      <c r="H104" s="84">
        <f>'Parking (PCN,Clamp,Remove'!H107+'Bus Lanes'!H107+'Moving Traffic'!H104</f>
        <v>4</v>
      </c>
      <c r="I104" s="84">
        <f>'Parking (PCN,Clamp,Remove'!I107+'Bus Lanes'!I107+'Moving Traffic'!I104</f>
        <v>4</v>
      </c>
      <c r="J104" s="84">
        <f>'Parking (PCN,Clamp,Remove'!J107+'Bus Lanes'!J107+'Moving Traffic'!F104</f>
        <v>15</v>
      </c>
      <c r="K104" s="84">
        <f>'Parking (PCN,Clamp,Remove'!K107+'Bus Lanes'!K107+'Moving Traffic'!K104</f>
        <v>2</v>
      </c>
      <c r="L104" s="84">
        <f>'Parking (PCN,Clamp,Remove'!L107+'Bus Lanes'!L107+'Moving Traffic'!L104</f>
        <v>1</v>
      </c>
      <c r="M104" s="82">
        <f>'Parking (PCN,Clamp,Remove'!M107+'Bus Lanes'!M107+'Moving Traffic'!M104</f>
        <v>0</v>
      </c>
    </row>
    <row r="105" spans="1:18" s="74" customFormat="1" x14ac:dyDescent="0.2">
      <c r="A105" s="13" t="s">
        <v>22</v>
      </c>
      <c r="B105" s="84">
        <f>'Parking (PCN,Clamp,Remove'!B108+'Bus Lanes'!B108</f>
        <v>16</v>
      </c>
      <c r="C105" s="84">
        <f>'Parking (PCN,Clamp,Remove'!C108+'Bus Lanes'!C108</f>
        <v>15</v>
      </c>
      <c r="D105" s="84">
        <f>'Parking (PCN,Clamp,Remove'!D108+'Bus Lanes'!D108+'Moving Traffic'!D105</f>
        <v>8</v>
      </c>
      <c r="E105" s="84">
        <f>'Parking (PCN,Clamp,Remove'!E108+'Bus Lanes'!E108</f>
        <v>10</v>
      </c>
      <c r="F105" s="84">
        <f>'Parking (PCN,Clamp,Remove'!F108+'Bus Lanes'!F108+'Moving Traffic'!F105</f>
        <v>8</v>
      </c>
      <c r="G105" s="84">
        <f>'Parking (PCN,Clamp,Remove'!G108+'Bus Lanes'!G108</f>
        <v>6</v>
      </c>
      <c r="H105" s="84">
        <f>'Parking (PCN,Clamp,Remove'!H108+'Bus Lanes'!H108</f>
        <v>2</v>
      </c>
      <c r="I105" s="84">
        <f>'Parking (PCN,Clamp,Remove'!I108+'Bus Lanes'!I108</f>
        <v>2</v>
      </c>
      <c r="J105" s="84">
        <f>'Parking (PCN,Clamp,Remove'!J108+'Bus Lanes'!J108</f>
        <v>1</v>
      </c>
      <c r="K105" s="84">
        <f>'Parking (PCN,Clamp,Remove'!K108+'Bus Lanes'!K108</f>
        <v>1</v>
      </c>
      <c r="L105" s="84">
        <f>'Parking (PCN,Clamp,Remove'!L108+'Bus Lanes'!L108</f>
        <v>0</v>
      </c>
      <c r="M105" s="82">
        <f>'Parking (PCN,Clamp,Remove'!M108+'Bus Lanes'!M108</f>
        <v>0</v>
      </c>
    </row>
    <row r="106" spans="1:18" s="74" customFormat="1" x14ac:dyDescent="0.2">
      <c r="A106" s="13" t="s">
        <v>23</v>
      </c>
      <c r="B106" s="84">
        <f>'Parking (PCN,Clamp,Remove'!B109+'Bus Lanes'!B109+'Moving Traffic'!B106</f>
        <v>17</v>
      </c>
      <c r="C106" s="84">
        <f>'Parking (PCN,Clamp,Remove'!C109+'Bus Lanes'!C109+'Moving Traffic'!C106</f>
        <v>5</v>
      </c>
      <c r="D106" s="84">
        <f>'Parking (PCN,Clamp,Remove'!D109+'Bus Lanes'!D109+'Moving Traffic'!D106</f>
        <v>6</v>
      </c>
      <c r="E106" s="84">
        <f>'Parking (PCN,Clamp,Remove'!E109+'Bus Lanes'!E109+'Moving Traffic'!E106</f>
        <v>1</v>
      </c>
      <c r="F106" s="84">
        <f>'Parking (PCN,Clamp,Remove'!F109+'Bus Lanes'!F109+'Moving Traffic'!F106</f>
        <v>11</v>
      </c>
      <c r="G106" s="84">
        <f>'Parking (PCN,Clamp,Remove'!G109+'Bus Lanes'!G109+'Moving Traffic'!G106</f>
        <v>4</v>
      </c>
      <c r="H106" s="84">
        <f>'Parking (PCN,Clamp,Remove'!H109+'Bus Lanes'!H109+'Moving Traffic'!H106</f>
        <v>4</v>
      </c>
      <c r="I106" s="84">
        <f>'Parking (PCN,Clamp,Remove'!I109+'Bus Lanes'!I109+'Moving Traffic'!I106</f>
        <v>0</v>
      </c>
      <c r="J106" s="84">
        <f>'Parking (PCN,Clamp,Remove'!J109+'Bus Lanes'!J109+'Moving Traffic'!F106</f>
        <v>5</v>
      </c>
      <c r="K106" s="84">
        <f>'Parking (PCN,Clamp,Remove'!K109+'Bus Lanes'!K109+'Moving Traffic'!K106</f>
        <v>1</v>
      </c>
      <c r="L106" s="84">
        <f>'Parking (PCN,Clamp,Remove'!L109+'Bus Lanes'!L109+'Moving Traffic'!L106</f>
        <v>0</v>
      </c>
      <c r="M106" s="82">
        <f>'Parking (PCN,Clamp,Remove'!M109+'Bus Lanes'!M109+'Moving Traffic'!M106</f>
        <v>0</v>
      </c>
    </row>
    <row r="107" spans="1:18" s="74" customFormat="1" x14ac:dyDescent="0.2">
      <c r="A107" s="13" t="s">
        <v>24</v>
      </c>
      <c r="B107" s="84">
        <f>'Parking (PCN,Clamp,Remove'!B110+'Bus Lanes'!B110+'Moving Traffic'!B107</f>
        <v>23</v>
      </c>
      <c r="C107" s="84">
        <f>'Parking (PCN,Clamp,Remove'!C110+'Bus Lanes'!C110+'Moving Traffic'!C107</f>
        <v>1</v>
      </c>
      <c r="D107" s="84">
        <f>'Parking (PCN,Clamp,Remove'!D110+'Bus Lanes'!D110+'Moving Traffic'!D107</f>
        <v>6</v>
      </c>
      <c r="E107" s="84">
        <f>'Parking (PCN,Clamp,Remove'!E110+'Bus Lanes'!E110+'Moving Traffic'!E107</f>
        <v>1</v>
      </c>
      <c r="F107" s="84">
        <f>'Parking (PCN,Clamp,Remove'!F110+'Bus Lanes'!F110+'Moving Traffic'!F107</f>
        <v>13</v>
      </c>
      <c r="G107" s="84">
        <f>'Parking (PCN,Clamp,Remove'!G110+'Bus Lanes'!G110+'Moving Traffic'!G107</f>
        <v>0</v>
      </c>
      <c r="H107" s="84">
        <f>'Parking (PCN,Clamp,Remove'!H110+'Bus Lanes'!H110+'Moving Traffic'!H107</f>
        <v>4</v>
      </c>
      <c r="I107" s="84">
        <f>'Parking (PCN,Clamp,Remove'!I110+'Bus Lanes'!I110+'Moving Traffic'!I107</f>
        <v>2</v>
      </c>
      <c r="J107" s="84">
        <f>'Parking (PCN,Clamp,Remove'!J110+'Bus Lanes'!J110+'Moving Traffic'!F107</f>
        <v>4</v>
      </c>
      <c r="K107" s="84">
        <f>'Parking (PCN,Clamp,Remove'!K110+'Bus Lanes'!K110+'Moving Traffic'!K107</f>
        <v>0</v>
      </c>
      <c r="L107" s="84">
        <f>'Parking (PCN,Clamp,Remove'!L110+'Bus Lanes'!L110+'Moving Traffic'!L107</f>
        <v>0</v>
      </c>
      <c r="M107" s="82">
        <f>'Parking (PCN,Clamp,Remove'!M110+'Bus Lanes'!M110+'Moving Traffic'!M107</f>
        <v>0</v>
      </c>
    </row>
    <row r="108" spans="1:18" s="74" customFormat="1" x14ac:dyDescent="0.2">
      <c r="A108" s="13" t="s">
        <v>25</v>
      </c>
      <c r="B108" s="84">
        <f>'Parking (PCN,Clamp,Remove'!B111+'Bus Lanes'!B111+'Moving Traffic'!B108</f>
        <v>21</v>
      </c>
      <c r="C108" s="84">
        <f>'Parking (PCN,Clamp,Remove'!C111+'Bus Lanes'!C111+'Moving Traffic'!C108</f>
        <v>2</v>
      </c>
      <c r="D108" s="84">
        <f>'Parking (PCN,Clamp,Remove'!D111+'Bus Lanes'!D111+'Moving Traffic'!D108</f>
        <v>10</v>
      </c>
      <c r="E108" s="84">
        <f>'Parking (PCN,Clamp,Remove'!E111+'Bus Lanes'!E111+'Moving Traffic'!E108</f>
        <v>0</v>
      </c>
      <c r="F108" s="84">
        <f>'Parking (PCN,Clamp,Remove'!F111+'Bus Lanes'!F111+'Moving Traffic'!F108</f>
        <v>11</v>
      </c>
      <c r="G108" s="84">
        <f>'Parking (PCN,Clamp,Remove'!G111+'Bus Lanes'!G111+'Moving Traffic'!G108</f>
        <v>2</v>
      </c>
      <c r="H108" s="84">
        <f>'Parking (PCN,Clamp,Remove'!H111+'Bus Lanes'!H111+'Moving Traffic'!H108</f>
        <v>2</v>
      </c>
      <c r="I108" s="84">
        <f>'Parking (PCN,Clamp,Remove'!I111+'Bus Lanes'!I111+'Moving Traffic'!I108</f>
        <v>0</v>
      </c>
      <c r="J108" s="84">
        <f>'Parking (PCN,Clamp,Remove'!J111+'Bus Lanes'!J111+'Moving Traffic'!F108</f>
        <v>5</v>
      </c>
      <c r="K108" s="84">
        <f>'Parking (PCN,Clamp,Remove'!K111+'Bus Lanes'!K111+'Moving Traffic'!K108</f>
        <v>0</v>
      </c>
      <c r="L108" s="84">
        <f>'Parking (PCN,Clamp,Remove'!L111+'Bus Lanes'!L111+'Moving Traffic'!L108</f>
        <v>1</v>
      </c>
      <c r="M108" s="82">
        <f>'Parking (PCN,Clamp,Remove'!M111+'Bus Lanes'!M111+'Moving Traffic'!M108</f>
        <v>0</v>
      </c>
    </row>
    <row r="109" spans="1:18" s="74" customFormat="1" x14ac:dyDescent="0.2">
      <c r="A109" s="13" t="s">
        <v>38</v>
      </c>
      <c r="B109" s="84">
        <f>'Lorry Control'!B14</f>
        <v>0</v>
      </c>
      <c r="C109" s="84">
        <f>'Lorry Control'!C14</f>
        <v>0</v>
      </c>
      <c r="D109" s="84">
        <f>'Parking (PCN,Clamp,Remove'!D112+'Bus Lanes'!D112+'Moving Traffic'!D109</f>
        <v>0</v>
      </c>
      <c r="E109" s="84">
        <f>'Lorry Control'!E14</f>
        <v>0</v>
      </c>
      <c r="F109" s="84">
        <f>'Parking (PCN,Clamp,Remove'!F112+'Bus Lanes'!F112+'Moving Traffic'!F109</f>
        <v>0</v>
      </c>
      <c r="G109" s="84">
        <f>'Lorry Control'!G14</f>
        <v>0</v>
      </c>
      <c r="H109" s="84">
        <f>'Lorry Control'!H14</f>
        <v>0</v>
      </c>
      <c r="I109" s="84">
        <f>'Lorry Control'!I14</f>
        <v>0</v>
      </c>
      <c r="J109" s="84">
        <f>'Lorry Control'!J14</f>
        <v>0</v>
      </c>
      <c r="K109" s="84">
        <f>'Lorry Control'!K14</f>
        <v>0</v>
      </c>
      <c r="L109" s="84">
        <f>'Lorry Control'!L14</f>
        <v>0</v>
      </c>
      <c r="M109" s="82">
        <f>'Lorry Control'!M14</f>
        <v>0</v>
      </c>
    </row>
    <row r="110" spans="1:18" s="74" customFormat="1" x14ac:dyDescent="0.2">
      <c r="A110" s="13" t="s">
        <v>26</v>
      </c>
      <c r="B110" s="84">
        <f>'Parking (PCN,Clamp,Remove'!B113+'Bus Lanes'!B113+'Moving Traffic'!B110</f>
        <v>31</v>
      </c>
      <c r="C110" s="84">
        <f>'Parking (PCN,Clamp,Remove'!C113+'Bus Lanes'!C113+'Moving Traffic'!C110</f>
        <v>2</v>
      </c>
      <c r="D110" s="84">
        <f>'Parking (PCN,Clamp,Remove'!D113+'Bus Lanes'!D113+'Moving Traffic'!D110</f>
        <v>19</v>
      </c>
      <c r="E110" s="84">
        <f>'Parking (PCN,Clamp,Remove'!E113+'Bus Lanes'!E113+'Moving Traffic'!E110</f>
        <v>0</v>
      </c>
      <c r="F110" s="84">
        <f>'Parking (PCN,Clamp,Remove'!F113+'Bus Lanes'!F113+'Moving Traffic'!F110</f>
        <v>12</v>
      </c>
      <c r="G110" s="84">
        <f>'Parking (PCN,Clamp,Remove'!G113+'Bus Lanes'!G113+'Moving Traffic'!G110</f>
        <v>1</v>
      </c>
      <c r="H110" s="84">
        <f>'Parking (PCN,Clamp,Remove'!H113+'Bus Lanes'!H113+'Moving Traffic'!H110</f>
        <v>5</v>
      </c>
      <c r="I110" s="84">
        <f>'Parking (PCN,Clamp,Remove'!I113+'Bus Lanes'!I113+'Moving Traffic'!I110</f>
        <v>0</v>
      </c>
      <c r="J110" s="84">
        <f>'Parking (PCN,Clamp,Remove'!J113+'Bus Lanes'!J113+'Moving Traffic'!F110</f>
        <v>9</v>
      </c>
      <c r="K110" s="84">
        <f>'Parking (PCN,Clamp,Remove'!K113+'Bus Lanes'!K113+'Moving Traffic'!K110</f>
        <v>0</v>
      </c>
      <c r="L110" s="84">
        <f>'Parking (PCN,Clamp,Remove'!L113+'Bus Lanes'!L113+'Moving Traffic'!L110</f>
        <v>0</v>
      </c>
      <c r="M110" s="82">
        <f>'Parking (PCN,Clamp,Remove'!M113+'Bus Lanes'!M113+'Moving Traffic'!M110</f>
        <v>0</v>
      </c>
    </row>
    <row r="111" spans="1:18" s="74" customFormat="1" x14ac:dyDescent="0.2">
      <c r="A111" s="13" t="s">
        <v>27</v>
      </c>
      <c r="B111" s="84">
        <f>'Parking (PCN,Clamp,Remove'!B114+'Bus Lanes'!B114+'Moving Traffic'!B111</f>
        <v>41</v>
      </c>
      <c r="C111" s="84">
        <f>'Parking (PCN,Clamp,Remove'!C114+'Bus Lanes'!C114+'Moving Traffic'!C111</f>
        <v>6</v>
      </c>
      <c r="D111" s="84">
        <f>'Parking (PCN,Clamp,Remove'!D114+'Bus Lanes'!D114+'Moving Traffic'!D111</f>
        <v>15</v>
      </c>
      <c r="E111" s="84">
        <f>'Parking (PCN,Clamp,Remove'!E114+'Bus Lanes'!E114+'Moving Traffic'!E111</f>
        <v>1</v>
      </c>
      <c r="F111" s="84">
        <f>'Parking (PCN,Clamp,Remove'!F114+'Bus Lanes'!F114+'Moving Traffic'!F111</f>
        <v>25</v>
      </c>
      <c r="G111" s="84">
        <f>'Parking (PCN,Clamp,Remove'!G114+'Bus Lanes'!G114+'Moving Traffic'!G111</f>
        <v>4</v>
      </c>
      <c r="H111" s="84">
        <f>'Parking (PCN,Clamp,Remove'!H114+'Bus Lanes'!H114+'Moving Traffic'!H111</f>
        <v>4</v>
      </c>
      <c r="I111" s="84">
        <f>'Parking (PCN,Clamp,Remove'!I114+'Bus Lanes'!I114+'Moving Traffic'!I111</f>
        <v>2</v>
      </c>
      <c r="J111" s="84">
        <f>'Parking (PCN,Clamp,Remove'!J114+'Bus Lanes'!J114+'Moving Traffic'!F111</f>
        <v>6</v>
      </c>
      <c r="K111" s="84">
        <f>'Parking (PCN,Clamp,Remove'!K114+'Bus Lanes'!K114+'Moving Traffic'!K111</f>
        <v>0</v>
      </c>
      <c r="L111" s="84">
        <f>'Parking (PCN,Clamp,Remove'!L114+'Bus Lanes'!L114+'Moving Traffic'!L111</f>
        <v>0</v>
      </c>
      <c r="M111" s="82">
        <f>'Parking (PCN,Clamp,Remove'!M114+'Bus Lanes'!M114+'Moving Traffic'!M111</f>
        <v>0</v>
      </c>
    </row>
    <row r="112" spans="1:18" s="74" customFormat="1" x14ac:dyDescent="0.2">
      <c r="A112" s="13" t="s">
        <v>28</v>
      </c>
      <c r="B112" s="84">
        <f>SUM('Parking (PCN,Clamp,Remove'!B115+'Moving Traffic'!B112)</f>
        <v>28</v>
      </c>
      <c r="C112" s="84">
        <f>SUM('Parking (PCN,Clamp,Remove'!C115+'Moving Traffic'!C112)</f>
        <v>2</v>
      </c>
      <c r="D112" s="84">
        <f>'Parking (PCN,Clamp,Remove'!D115+'Bus Lanes'!D115+'Moving Traffic'!D112</f>
        <v>4</v>
      </c>
      <c r="E112" s="84">
        <f>SUM('Parking (PCN,Clamp,Remove'!E115+'Moving Traffic'!E112)</f>
        <v>2</v>
      </c>
      <c r="F112" s="84">
        <f>'Parking (PCN,Clamp,Remove'!F115+'Bus Lanes'!F115+'Moving Traffic'!F112</f>
        <v>22</v>
      </c>
      <c r="G112" s="84">
        <f>SUM('Parking (PCN,Clamp,Remove'!G115+'Moving Traffic'!G112)</f>
        <v>0</v>
      </c>
      <c r="H112" s="84">
        <f>SUM('Parking (PCN,Clamp,Remove'!H115+'Moving Traffic'!H112)</f>
        <v>2</v>
      </c>
      <c r="I112" s="84">
        <f>SUM('Parking (PCN,Clamp,Remove'!I115+'Moving Traffic'!I112)</f>
        <v>2</v>
      </c>
      <c r="J112" s="84">
        <f>SUM('Parking (PCN,Clamp,Remove'!J115+'Moving Traffic'!F112)</f>
        <v>13</v>
      </c>
      <c r="K112" s="84">
        <f>SUM('Parking (PCN,Clamp,Remove'!K115+'Moving Traffic'!K112)</f>
        <v>1</v>
      </c>
      <c r="L112" s="84">
        <f>SUM('Parking (PCN,Clamp,Remove'!L115+'Moving Traffic'!L112)</f>
        <v>0</v>
      </c>
      <c r="M112" s="82">
        <f>SUM('Parking (PCN,Clamp,Remove'!M115+'Moving Traffic'!M112)</f>
        <v>0</v>
      </c>
    </row>
    <row r="113" spans="1:13" s="74" customFormat="1" x14ac:dyDescent="0.2">
      <c r="A113" s="13" t="s">
        <v>29</v>
      </c>
      <c r="B113" s="84">
        <f>'Parking (PCN,Clamp,Remove'!B116+'Bus Lanes'!B116+'Moving Traffic'!B113</f>
        <v>16</v>
      </c>
      <c r="C113" s="84">
        <f>'Parking (PCN,Clamp,Remove'!C116+'Bus Lanes'!C116+'Moving Traffic'!C113</f>
        <v>3</v>
      </c>
      <c r="D113" s="84">
        <f>'Parking (PCN,Clamp,Remove'!D116+'Bus Lanes'!D116+'Moving Traffic'!D113</f>
        <v>10</v>
      </c>
      <c r="E113" s="84">
        <f>'Parking (PCN,Clamp,Remove'!E116+'Bus Lanes'!E116+'Moving Traffic'!E113</f>
        <v>0</v>
      </c>
      <c r="F113" s="84">
        <f>'Parking (PCN,Clamp,Remove'!F116+'Bus Lanes'!F116+'Moving Traffic'!F113</f>
        <v>6</v>
      </c>
      <c r="G113" s="84">
        <f>'Parking (PCN,Clamp,Remove'!G116+'Bus Lanes'!G116+'Moving Traffic'!G113</f>
        <v>3</v>
      </c>
      <c r="H113" s="84">
        <f>'Parking (PCN,Clamp,Remove'!H116+'Bus Lanes'!H116+'Moving Traffic'!H113</f>
        <v>0</v>
      </c>
      <c r="I113" s="84">
        <f>'Parking (PCN,Clamp,Remove'!I116+'Bus Lanes'!I116+'Moving Traffic'!I113</f>
        <v>0</v>
      </c>
      <c r="J113" s="84">
        <f>'Parking (PCN,Clamp,Remove'!J116+'Bus Lanes'!J116+'Moving Traffic'!F113</f>
        <v>3</v>
      </c>
      <c r="K113" s="84">
        <f>'Parking (PCN,Clamp,Remove'!K116+'Bus Lanes'!K116+'Moving Traffic'!K113</f>
        <v>0</v>
      </c>
      <c r="L113" s="84">
        <f>'Parking (PCN,Clamp,Remove'!L116+'Bus Lanes'!L116+'Moving Traffic'!L113</f>
        <v>1</v>
      </c>
      <c r="M113" s="82">
        <f>'Parking (PCN,Clamp,Remove'!M116+'Bus Lanes'!M116+'Moving Traffic'!M113</f>
        <v>0</v>
      </c>
    </row>
    <row r="114" spans="1:13" s="74" customFormat="1" x14ac:dyDescent="0.2">
      <c r="A114" s="13" t="s">
        <v>30</v>
      </c>
      <c r="B114" s="84">
        <f>'Parking (PCN,Clamp,Remove'!B117+'Bus Lanes'!B117+'Moving Traffic'!B114</f>
        <v>16</v>
      </c>
      <c r="C114" s="84">
        <f>'Parking (PCN,Clamp,Remove'!C117+'Bus Lanes'!C117+'Moving Traffic'!C114</f>
        <v>1</v>
      </c>
      <c r="D114" s="84">
        <f>'Parking (PCN,Clamp,Remove'!D117+'Bus Lanes'!D117+'Moving Traffic'!D114</f>
        <v>8</v>
      </c>
      <c r="E114" s="84">
        <f>'Parking (PCN,Clamp,Remove'!E117+'Bus Lanes'!E117+'Moving Traffic'!E114</f>
        <v>0</v>
      </c>
      <c r="F114" s="84">
        <f>'Parking (PCN,Clamp,Remove'!F117+'Bus Lanes'!F117+'Moving Traffic'!F114</f>
        <v>8</v>
      </c>
      <c r="G114" s="84">
        <f>'Parking (PCN,Clamp,Remove'!G117+'Bus Lanes'!G117+'Moving Traffic'!G114</f>
        <v>1</v>
      </c>
      <c r="H114" s="84">
        <f>'Parking (PCN,Clamp,Remove'!H117+'Bus Lanes'!H117+'Moving Traffic'!H114</f>
        <v>0</v>
      </c>
      <c r="I114" s="84">
        <f>'Parking (PCN,Clamp,Remove'!I117+'Bus Lanes'!I117+'Moving Traffic'!I114</f>
        <v>0</v>
      </c>
      <c r="J114" s="84">
        <f>'Parking (PCN,Clamp,Remove'!J117+'Bus Lanes'!J117+'Moving Traffic'!F114</f>
        <v>1</v>
      </c>
      <c r="K114" s="84">
        <f>'Parking (PCN,Clamp,Remove'!K117+'Bus Lanes'!K117+'Moving Traffic'!K114</f>
        <v>0</v>
      </c>
      <c r="L114" s="84">
        <f>'Parking (PCN,Clamp,Remove'!L117+'Bus Lanes'!L117+'Moving Traffic'!L114</f>
        <v>0</v>
      </c>
      <c r="M114" s="82">
        <f>'Parking (PCN,Clamp,Remove'!M117+'Bus Lanes'!M117+'Moving Traffic'!M114</f>
        <v>0</v>
      </c>
    </row>
    <row r="115" spans="1:13" s="74" customFormat="1" x14ac:dyDescent="0.2">
      <c r="A115" s="13" t="s">
        <v>31</v>
      </c>
      <c r="B115" s="84">
        <f>'Parking (PCN,Clamp,Remove'!B118+'Moving Traffic'!B115</f>
        <v>12</v>
      </c>
      <c r="C115" s="84">
        <f>'Parking (PCN,Clamp,Remove'!C118+'Moving Traffic'!C115</f>
        <v>0</v>
      </c>
      <c r="D115" s="84">
        <f>'Parking (PCN,Clamp,Remove'!D118+'Bus Lanes'!D118+'Moving Traffic'!D115</f>
        <v>6</v>
      </c>
      <c r="E115" s="84">
        <f>'Parking (PCN,Clamp,Remove'!E118+'Moving Traffic'!E115</f>
        <v>0</v>
      </c>
      <c r="F115" s="84">
        <f>'Parking (PCN,Clamp,Remove'!F118+'Bus Lanes'!F118+'Moving Traffic'!F115</f>
        <v>5</v>
      </c>
      <c r="G115" s="84">
        <f>'Parking (PCN,Clamp,Remove'!G118+'Moving Traffic'!G115</f>
        <v>0</v>
      </c>
      <c r="H115" s="84">
        <f>'Parking (PCN,Clamp,Remove'!H118+'Moving Traffic'!H115</f>
        <v>2</v>
      </c>
      <c r="I115" s="84">
        <f>'Parking (PCN,Clamp,Remove'!I118+'Moving Traffic'!I115</f>
        <v>0</v>
      </c>
      <c r="J115" s="84">
        <f>'Parking (PCN,Clamp,Remove'!J118+'Moving Traffic'!F115</f>
        <v>1</v>
      </c>
      <c r="K115" s="84">
        <f>'Parking (PCN,Clamp,Remove'!K118+'Moving Traffic'!K115</f>
        <v>0</v>
      </c>
      <c r="L115" s="84">
        <f>'Parking (PCN,Clamp,Remove'!L118+'Moving Traffic'!L115</f>
        <v>0</v>
      </c>
      <c r="M115" s="82">
        <f>'Parking (PCN,Clamp,Remove'!M118+'Moving Traffic'!M115</f>
        <v>0</v>
      </c>
    </row>
    <row r="116" spans="1:13" s="74" customFormat="1" x14ac:dyDescent="0.2">
      <c r="A116" s="13" t="s">
        <v>32</v>
      </c>
      <c r="B116" s="84">
        <f>'Parking (PCN,Clamp,Remove'!B119+'Bus Lanes'!B119+'Moving Traffic'!B116</f>
        <v>9</v>
      </c>
      <c r="C116" s="84">
        <f>'Parking (PCN,Clamp,Remove'!C119+'Bus Lanes'!C119+'Moving Traffic'!C116</f>
        <v>3</v>
      </c>
      <c r="D116" s="84">
        <f>'Parking (PCN,Clamp,Remove'!D119+'Bus Lanes'!D119+'Moving Traffic'!D116</f>
        <v>3</v>
      </c>
      <c r="E116" s="84">
        <f>'Parking (PCN,Clamp,Remove'!E119+'Bus Lanes'!E119+'Moving Traffic'!E116</f>
        <v>1</v>
      </c>
      <c r="F116" s="84">
        <f>'Parking (PCN,Clamp,Remove'!F119+'Bus Lanes'!F119+'Moving Traffic'!F116</f>
        <v>7</v>
      </c>
      <c r="G116" s="84">
        <f>'Parking (PCN,Clamp,Remove'!G119+'Bus Lanes'!G119+'Moving Traffic'!G116</f>
        <v>1</v>
      </c>
      <c r="H116" s="84">
        <f>'Parking (PCN,Clamp,Remove'!H119+'Bus Lanes'!H119+'Moving Traffic'!H116</f>
        <v>2</v>
      </c>
      <c r="I116" s="84">
        <f>'Parking (PCN,Clamp,Remove'!I119+'Bus Lanes'!I119+'Moving Traffic'!I116</f>
        <v>2</v>
      </c>
      <c r="J116" s="84">
        <f>'Parking (PCN,Clamp,Remove'!J119+'Bus Lanes'!J119+'Moving Traffic'!F116</f>
        <v>1</v>
      </c>
      <c r="K116" s="84">
        <f>'Parking (PCN,Clamp,Remove'!K119+'Bus Lanes'!K119+'Moving Traffic'!K116</f>
        <v>0</v>
      </c>
      <c r="L116" s="84">
        <f>'Parking (PCN,Clamp,Remove'!L119+'Bus Lanes'!L119+'Moving Traffic'!L116</f>
        <v>0</v>
      </c>
      <c r="M116" s="82">
        <f>'Parking (PCN,Clamp,Remove'!M119+'Bus Lanes'!M119+'Moving Traffic'!M116</f>
        <v>0</v>
      </c>
    </row>
    <row r="117" spans="1:13" s="74" customFormat="1" x14ac:dyDescent="0.2">
      <c r="A117" s="13" t="s">
        <v>33</v>
      </c>
      <c r="B117" s="84">
        <f>'Parking (PCN,Clamp,Remove'!B120+'Bus Lanes'!B120+'Moving Traffic'!B117</f>
        <v>130</v>
      </c>
      <c r="C117" s="84">
        <f>'Parking (PCN,Clamp,Remove'!C120+'Bus Lanes'!C120+'Moving Traffic'!C117</f>
        <v>30</v>
      </c>
      <c r="D117" s="84">
        <f>'Parking (PCN,Clamp,Remove'!D120+'Bus Lanes'!D120+'Moving Traffic'!D117</f>
        <v>55</v>
      </c>
      <c r="E117" s="84">
        <f>'Parking (PCN,Clamp,Remove'!E120+'Bus Lanes'!E120+'Moving Traffic'!E117</f>
        <v>23</v>
      </c>
      <c r="F117" s="84">
        <f>'Parking (PCN,Clamp,Remove'!F120+'Bus Lanes'!F120+'Moving Traffic'!F117</f>
        <v>72</v>
      </c>
      <c r="G117" s="84">
        <f>'Parking (PCN,Clamp,Remove'!G120+'Bus Lanes'!G120+'Moving Traffic'!G117</f>
        <v>4</v>
      </c>
      <c r="H117" s="84">
        <f>'Parking (PCN,Clamp,Remove'!H120+'Bus Lanes'!H120+'Moving Traffic'!H117</f>
        <v>2</v>
      </c>
      <c r="I117" s="84">
        <f>'Parking (PCN,Clamp,Remove'!I120+'Bus Lanes'!I120+'Moving Traffic'!I117</f>
        <v>3</v>
      </c>
      <c r="J117" s="84">
        <f>'Parking (PCN,Clamp,Remove'!J120+'Bus Lanes'!J120+'Moving Traffic'!F117</f>
        <v>33</v>
      </c>
      <c r="K117" s="84">
        <f>'Parking (PCN,Clamp,Remove'!K120+'Bus Lanes'!K120+'Moving Traffic'!K117</f>
        <v>1</v>
      </c>
      <c r="L117" s="84">
        <f>'Parking (PCN,Clamp,Remove'!L120+'Bus Lanes'!L120+'Moving Traffic'!L117</f>
        <v>1</v>
      </c>
      <c r="M117" s="82">
        <f>'Parking (PCN,Clamp,Remove'!M120+'Bus Lanes'!M120+'Moving Traffic'!M117</f>
        <v>0</v>
      </c>
    </row>
    <row r="118" spans="1:13" s="74" customFormat="1" x14ac:dyDescent="0.2">
      <c r="A118" s="13" t="s">
        <v>34</v>
      </c>
      <c r="B118" s="84">
        <f>'Parking (PCN,Clamp,Remove'!B121+'Bus Lanes'!B121+'Moving Traffic'!B118</f>
        <v>36</v>
      </c>
      <c r="C118" s="84">
        <f>'Parking (PCN,Clamp,Remove'!C121+'Bus Lanes'!C121+'Moving Traffic'!C118</f>
        <v>4</v>
      </c>
      <c r="D118" s="84">
        <f>'Parking (PCN,Clamp,Remove'!D121+'Bus Lanes'!D121+'Moving Traffic'!D118</f>
        <v>15</v>
      </c>
      <c r="E118" s="84">
        <f>'Parking (PCN,Clamp,Remove'!E121+'Bus Lanes'!E121+'Moving Traffic'!E118</f>
        <v>0</v>
      </c>
      <c r="F118" s="84">
        <f>'Parking (PCN,Clamp,Remove'!F121+'Bus Lanes'!F121+'Moving Traffic'!F118</f>
        <v>18</v>
      </c>
      <c r="G118" s="84">
        <f>'Parking (PCN,Clamp,Remove'!G121+'Bus Lanes'!G121+'Moving Traffic'!G118</f>
        <v>4</v>
      </c>
      <c r="H118" s="84">
        <f>'Parking (PCN,Clamp,Remove'!H121+'Bus Lanes'!H121+'Moving Traffic'!H118</f>
        <v>6</v>
      </c>
      <c r="I118" s="84">
        <f>'Parking (PCN,Clamp,Remove'!I121+'Bus Lanes'!I121+'Moving Traffic'!I118</f>
        <v>2</v>
      </c>
      <c r="J118" s="84">
        <f>'Parking (PCN,Clamp,Remove'!J121+'Bus Lanes'!J121+'Moving Traffic'!F118</f>
        <v>10</v>
      </c>
      <c r="K118" s="84">
        <f>'Parking (PCN,Clamp,Remove'!K121+'Bus Lanes'!K121+'Moving Traffic'!K118</f>
        <v>0</v>
      </c>
      <c r="L118" s="84">
        <f>'Parking (PCN,Clamp,Remove'!L121+'Bus Lanes'!L121+'Moving Traffic'!L118</f>
        <v>0</v>
      </c>
      <c r="M118" s="82">
        <f>'Parking (PCN,Clamp,Remove'!M121+'Bus Lanes'!M121+'Moving Traffic'!M118</f>
        <v>0</v>
      </c>
    </row>
    <row r="119" spans="1:13" s="74" customFormat="1" x14ac:dyDescent="0.2">
      <c r="A119" s="13" t="s">
        <v>35</v>
      </c>
      <c r="B119" s="84">
        <f>'Parking (PCN,Clamp,Remove'!B122+'Bus Lanes'!B122+'Moving Traffic'!B119</f>
        <v>19</v>
      </c>
      <c r="C119" s="84">
        <f>'Parking (PCN,Clamp,Remove'!C122+'Bus Lanes'!C122+'Moving Traffic'!C119</f>
        <v>3</v>
      </c>
      <c r="D119" s="84">
        <f>'Parking (PCN,Clamp,Remove'!D122+'Bus Lanes'!D122+'Moving Traffic'!D119</f>
        <v>11</v>
      </c>
      <c r="E119" s="84">
        <f>'Parking (PCN,Clamp,Remove'!E122+'Bus Lanes'!E122+'Moving Traffic'!E119</f>
        <v>0</v>
      </c>
      <c r="F119" s="84">
        <f>'Parking (PCN,Clamp,Remove'!F122+'Bus Lanes'!F122+'Moving Traffic'!F119</f>
        <v>7</v>
      </c>
      <c r="G119" s="84">
        <f>'Parking (PCN,Clamp,Remove'!G122+'Bus Lanes'!G122+'Moving Traffic'!G119</f>
        <v>3</v>
      </c>
      <c r="H119" s="84">
        <f>'Parking (PCN,Clamp,Remove'!H122+'Bus Lanes'!H122+'Moving Traffic'!H119</f>
        <v>0</v>
      </c>
      <c r="I119" s="84">
        <f>'Parking (PCN,Clamp,Remove'!I122+'Bus Lanes'!I122+'Moving Traffic'!I119</f>
        <v>2</v>
      </c>
      <c r="J119" s="84">
        <f>'Parking (PCN,Clamp,Remove'!J122+'Bus Lanes'!J122+'Moving Traffic'!F119</f>
        <v>5</v>
      </c>
      <c r="K119" s="84">
        <f>'Parking (PCN,Clamp,Remove'!K122+'Bus Lanes'!K122+'Moving Traffic'!K119</f>
        <v>0</v>
      </c>
      <c r="L119" s="84">
        <f>'Parking (PCN,Clamp,Remove'!L122+'Bus Lanes'!L122+'Moving Traffic'!L119</f>
        <v>0</v>
      </c>
      <c r="M119" s="82">
        <f>'Parking (PCN,Clamp,Remove'!M122+'Bus Lanes'!M122+'Moving Traffic'!M119</f>
        <v>0</v>
      </c>
    </row>
    <row r="120" spans="1:13" s="74" customFormat="1" x14ac:dyDescent="0.2">
      <c r="A120" s="30" t="s">
        <v>36</v>
      </c>
      <c r="B120" s="85" t="e">
        <f>'Parking (PCN,Clamp,Remove'!B123+'Bus Lanes'!#REF!+'Moving Traffic'!B120</f>
        <v>#REF!</v>
      </c>
      <c r="C120" s="85" t="e">
        <f>'Parking (PCN,Clamp,Remove'!C123+'Bus Lanes'!#REF!+'Moving Traffic'!C120</f>
        <v>#REF!</v>
      </c>
      <c r="D120" s="85" t="e">
        <f>'Parking (PCN,Clamp,Remove'!D123+'Bus Lanes'!#REF!+'Moving Traffic'!D120</f>
        <v>#REF!</v>
      </c>
      <c r="E120" s="85" t="e">
        <f>'Parking (PCN,Clamp,Remove'!E123+'Bus Lanes'!#REF!+'Moving Traffic'!E120</f>
        <v>#REF!</v>
      </c>
      <c r="F120" s="85" t="e">
        <f>'Parking (PCN,Clamp,Remove'!F123+'Bus Lanes'!#REF!+'Moving Traffic'!F120</f>
        <v>#REF!</v>
      </c>
      <c r="G120" s="85" t="e">
        <f>'Parking (PCN,Clamp,Remove'!G123+'Bus Lanes'!#REF!+'Moving Traffic'!G120</f>
        <v>#REF!</v>
      </c>
      <c r="H120" s="85" t="e">
        <f>'Parking (PCN,Clamp,Remove'!H123+'Bus Lanes'!#REF!+'Moving Traffic'!H120</f>
        <v>#REF!</v>
      </c>
      <c r="I120" s="85" t="e">
        <f>'Parking (PCN,Clamp,Remove'!I123+'Bus Lanes'!#REF!+'Moving Traffic'!I120</f>
        <v>#REF!</v>
      </c>
      <c r="J120" s="85" t="e">
        <f>'Parking (PCN,Clamp,Remove'!J123+'Bus Lanes'!#REF!+'Moving Traffic'!F120</f>
        <v>#REF!</v>
      </c>
      <c r="K120" s="85" t="e">
        <f>'Parking (PCN,Clamp,Remove'!K123+'Bus Lanes'!#REF!+'Moving Traffic'!K120</f>
        <v>#REF!</v>
      </c>
      <c r="L120" s="85" t="e">
        <f>'Parking (PCN,Clamp,Remove'!L123+'Bus Lanes'!#REF!+'Moving Traffic'!L120</f>
        <v>#REF!</v>
      </c>
      <c r="M120" s="83" t="e">
        <f>'Parking (PCN,Clamp,Remove'!M123+'Bus Lanes'!#REF!+'Moving Traffic'!M120</f>
        <v>#REF!</v>
      </c>
    </row>
    <row r="121" spans="1:13" s="74" customFormat="1" x14ac:dyDescent="0.2">
      <c r="A121" s="14"/>
      <c r="B121" s="59"/>
      <c r="C121" s="86"/>
      <c r="D121" s="61"/>
      <c r="E121" s="61"/>
      <c r="F121" s="86"/>
      <c r="G121" s="61"/>
      <c r="H121" s="61"/>
      <c r="I121" s="86"/>
      <c r="J121" s="61"/>
      <c r="K121" s="62"/>
      <c r="L121" s="63"/>
      <c r="M121" s="62"/>
    </row>
    <row r="122" spans="1:13" s="74" customFormat="1" x14ac:dyDescent="0.2">
      <c r="A122" s="15" t="s">
        <v>39</v>
      </c>
      <c r="B122" s="64" t="e">
        <f t="shared" ref="B122:M122" si="2">SUM(B86:B120)</f>
        <v>#REF!</v>
      </c>
      <c r="C122" s="64" t="e">
        <f t="shared" si="2"/>
        <v>#REF!</v>
      </c>
      <c r="D122" s="64" t="e">
        <f t="shared" si="2"/>
        <v>#REF!</v>
      </c>
      <c r="E122" s="64" t="e">
        <f t="shared" si="2"/>
        <v>#REF!</v>
      </c>
      <c r="F122" s="64" t="e">
        <f t="shared" si="2"/>
        <v>#REF!</v>
      </c>
      <c r="G122" s="64" t="e">
        <f t="shared" si="2"/>
        <v>#REF!</v>
      </c>
      <c r="H122" s="64" t="e">
        <f t="shared" si="2"/>
        <v>#REF!</v>
      </c>
      <c r="I122" s="64" t="e">
        <f t="shared" si="2"/>
        <v>#REF!</v>
      </c>
      <c r="J122" s="64" t="e">
        <f t="shared" si="2"/>
        <v>#REF!</v>
      </c>
      <c r="K122" s="64" t="e">
        <f t="shared" si="2"/>
        <v>#REF!</v>
      </c>
      <c r="L122" s="64" t="e">
        <f t="shared" si="2"/>
        <v>#REF!</v>
      </c>
      <c r="M122" s="55" t="e">
        <f t="shared" si="2"/>
        <v>#REF!</v>
      </c>
    </row>
    <row r="123" spans="1:13" x14ac:dyDescent="0.2">
      <c r="C123" s="28"/>
      <c r="G123" s="28"/>
      <c r="J123" s="28"/>
      <c r="L123" s="74"/>
      <c r="M123" s="74"/>
    </row>
    <row r="124" spans="1:13" x14ac:dyDescent="0.2">
      <c r="A124" s="17"/>
      <c r="B124" s="66"/>
    </row>
    <row r="125" spans="1:13" x14ac:dyDescent="0.2">
      <c r="A125" s="17"/>
      <c r="B125" s="66"/>
    </row>
    <row r="126" spans="1:13" x14ac:dyDescent="0.2">
      <c r="A126" s="12"/>
      <c r="B126" s="66"/>
    </row>
    <row r="127" spans="1:13" x14ac:dyDescent="0.2">
      <c r="A127" s="12"/>
      <c r="B127" s="66"/>
    </row>
  </sheetData>
  <mergeCells count="4">
    <mergeCell ref="L4:M4"/>
    <mergeCell ref="L5:N5"/>
    <mergeCell ref="L6:N6"/>
    <mergeCell ref="L7:R7"/>
  </mergeCells>
  <pageMargins left="0.11811023622047245" right="0.11811023622047245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21"/>
  <sheetViews>
    <sheetView workbookViewId="0">
      <selection activeCell="C30" sqref="C30"/>
    </sheetView>
  </sheetViews>
  <sheetFormatPr defaultRowHeight="12.75" x14ac:dyDescent="0.2"/>
  <cols>
    <col min="1" max="1" width="33.140625" customWidth="1"/>
    <col min="2" max="2" width="12.85546875" customWidth="1"/>
    <col min="3" max="3" width="13.140625" customWidth="1"/>
    <col min="4" max="4" width="12.42578125" customWidth="1"/>
    <col min="5" max="5" width="12.7109375" customWidth="1"/>
    <col min="6" max="6" width="12.140625" customWidth="1"/>
    <col min="7" max="7" width="12.5703125" customWidth="1"/>
    <col min="8" max="8" width="12.28515625" customWidth="1"/>
    <col min="9" max="10" width="12.140625" customWidth="1"/>
    <col min="11" max="11" width="12.28515625" customWidth="1"/>
    <col min="13" max="13" width="12.5703125" customWidth="1"/>
  </cols>
  <sheetData>
    <row r="1" spans="1:32" x14ac:dyDescent="0.2">
      <c r="A1" s="35" t="s">
        <v>87</v>
      </c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32" x14ac:dyDescent="0.2">
      <c r="A2" s="37"/>
      <c r="B2" s="38"/>
      <c r="C2" s="38"/>
      <c r="D2" s="38"/>
      <c r="E2" s="38"/>
      <c r="F2" s="38"/>
      <c r="G2" s="38"/>
      <c r="H2" s="38"/>
      <c r="I2" s="38"/>
    </row>
    <row r="3" spans="1:32" ht="38.25" x14ac:dyDescent="0.2">
      <c r="A3" s="69" t="s">
        <v>47</v>
      </c>
      <c r="B3" s="76" t="s">
        <v>76</v>
      </c>
      <c r="C3" s="76" t="s">
        <v>0</v>
      </c>
      <c r="D3" s="76" t="s">
        <v>57</v>
      </c>
      <c r="E3" s="76" t="s">
        <v>72</v>
      </c>
      <c r="F3" s="76" t="s">
        <v>1</v>
      </c>
      <c r="G3" s="76" t="s">
        <v>73</v>
      </c>
      <c r="H3" s="76" t="s">
        <v>2</v>
      </c>
      <c r="I3" s="76" t="s">
        <v>58</v>
      </c>
      <c r="N3" s="29" t="s">
        <v>44</v>
      </c>
    </row>
    <row r="4" spans="1:32" s="74" customFormat="1" x14ac:dyDescent="0.2">
      <c r="A4" s="25" t="s">
        <v>89</v>
      </c>
      <c r="B4" s="84">
        <v>1</v>
      </c>
      <c r="C4" s="84">
        <v>0</v>
      </c>
      <c r="D4" s="84">
        <v>1</v>
      </c>
      <c r="E4" s="84">
        <v>1</v>
      </c>
      <c r="F4" s="84">
        <v>1</v>
      </c>
      <c r="G4" s="84">
        <v>0</v>
      </c>
      <c r="H4" s="81">
        <v>0</v>
      </c>
      <c r="I4" s="81">
        <v>0</v>
      </c>
      <c r="J4"/>
      <c r="M4" s="29"/>
      <c r="N4" s="29" t="s">
        <v>50</v>
      </c>
      <c r="O4" s="29"/>
      <c r="P4" s="29"/>
      <c r="Q4" s="29"/>
      <c r="R4" s="29"/>
      <c r="S4" s="29"/>
      <c r="T4" s="29"/>
    </row>
    <row r="5" spans="1:32" s="74" customFormat="1" x14ac:dyDescent="0.2">
      <c r="A5" s="30" t="s">
        <v>90</v>
      </c>
      <c r="B5" s="84">
        <v>3</v>
      </c>
      <c r="C5" s="84">
        <v>0</v>
      </c>
      <c r="D5" s="84">
        <v>4</v>
      </c>
      <c r="E5" s="84">
        <v>4</v>
      </c>
      <c r="F5" s="84">
        <v>0</v>
      </c>
      <c r="G5" s="84">
        <v>0</v>
      </c>
      <c r="H5" s="83">
        <v>0</v>
      </c>
      <c r="I5" s="83">
        <v>0</v>
      </c>
      <c r="J5"/>
      <c r="M5" s="29"/>
      <c r="N5" s="29" t="s">
        <v>49</v>
      </c>
      <c r="O5" s="29"/>
      <c r="P5" s="29"/>
      <c r="Q5" s="29"/>
      <c r="R5" s="29"/>
      <c r="S5" s="29"/>
      <c r="T5" s="29"/>
    </row>
    <row r="6" spans="1:32" ht="15" x14ac:dyDescent="0.2">
      <c r="A6" s="49"/>
      <c r="B6" s="101"/>
      <c r="C6" s="102"/>
      <c r="D6" s="101"/>
      <c r="E6" s="101"/>
      <c r="F6" s="101"/>
      <c r="G6" s="101"/>
      <c r="H6" s="101"/>
      <c r="I6" s="101"/>
      <c r="N6" s="34" t="s">
        <v>46</v>
      </c>
    </row>
    <row r="7" spans="1:32" ht="15" x14ac:dyDescent="0.2">
      <c r="A7" s="79" t="s">
        <v>43</v>
      </c>
      <c r="B7" s="50">
        <f t="shared" ref="B7:H7" si="0">SUM(B4:B5)</f>
        <v>4</v>
      </c>
      <c r="C7" s="50">
        <f t="shared" si="0"/>
        <v>0</v>
      </c>
      <c r="D7" s="50">
        <f t="shared" si="0"/>
        <v>5</v>
      </c>
      <c r="E7" s="50">
        <f t="shared" si="0"/>
        <v>5</v>
      </c>
      <c r="F7" s="50">
        <f t="shared" si="0"/>
        <v>1</v>
      </c>
      <c r="G7" s="50">
        <f t="shared" si="0"/>
        <v>0</v>
      </c>
      <c r="H7" s="50">
        <f t="shared" si="0"/>
        <v>0</v>
      </c>
      <c r="I7" s="50">
        <f>SUM(I4:I5)</f>
        <v>0</v>
      </c>
      <c r="N7" s="42"/>
    </row>
    <row r="8" spans="1:32" x14ac:dyDescent="0.2">
      <c r="N8" s="44"/>
    </row>
    <row r="9" spans="1:32" s="41" customFormat="1" ht="15.75" x14ac:dyDescent="0.2">
      <c r="A9" s="40"/>
      <c r="N9"/>
      <c r="O9" s="42"/>
      <c r="P9" s="42"/>
      <c r="Q9" s="42"/>
      <c r="R9" s="42"/>
      <c r="S9" s="42"/>
      <c r="T9" s="42"/>
      <c r="U9" s="42"/>
      <c r="V9" s="42"/>
      <c r="Y9" s="43"/>
      <c r="Z9" s="43"/>
      <c r="AA9" s="43"/>
      <c r="AB9" s="43"/>
    </row>
    <row r="10" spans="1:32" s="10" customFormat="1" ht="38.25" x14ac:dyDescent="0.2">
      <c r="A10" s="80" t="s">
        <v>41</v>
      </c>
      <c r="B10" s="76" t="s">
        <v>59</v>
      </c>
      <c r="C10" s="76" t="s">
        <v>60</v>
      </c>
      <c r="D10" s="76" t="s">
        <v>61</v>
      </c>
      <c r="E10" s="76" t="s">
        <v>62</v>
      </c>
      <c r="F10" s="76" t="s">
        <v>40</v>
      </c>
      <c r="G10" s="76" t="s">
        <v>63</v>
      </c>
      <c r="H10" s="76" t="s">
        <v>64</v>
      </c>
      <c r="I10" s="76" t="s">
        <v>65</v>
      </c>
      <c r="J10" s="76" t="s">
        <v>66</v>
      </c>
      <c r="K10" s="76" t="s">
        <v>67</v>
      </c>
      <c r="L10" s="76" t="s">
        <v>51</v>
      </c>
      <c r="M10" s="76" t="s">
        <v>68</v>
      </c>
      <c r="R10" s="7"/>
      <c r="S10" s="7"/>
      <c r="T10" s="7"/>
      <c r="U10" s="7"/>
      <c r="V10" s="7"/>
      <c r="W10" s="7"/>
      <c r="X10" s="7"/>
      <c r="Y10" s="7"/>
      <c r="Z10" s="7"/>
      <c r="AC10" s="11"/>
      <c r="AD10" s="11"/>
      <c r="AE10" s="11"/>
      <c r="AF10" s="11"/>
    </row>
    <row r="11" spans="1:32" x14ac:dyDescent="0.2">
      <c r="A11" s="25" t="s">
        <v>89</v>
      </c>
      <c r="B11" s="84">
        <v>0</v>
      </c>
      <c r="C11" s="84">
        <v>0</v>
      </c>
      <c r="D11" s="84">
        <v>0</v>
      </c>
      <c r="E11" s="84">
        <v>0</v>
      </c>
      <c r="F11" s="93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93">
        <v>0</v>
      </c>
      <c r="M11" s="81">
        <v>0</v>
      </c>
    </row>
    <row r="12" spans="1:32" x14ac:dyDescent="0.2">
      <c r="A12" s="30" t="s">
        <v>90</v>
      </c>
      <c r="B12" s="84">
        <v>0</v>
      </c>
      <c r="C12" s="84">
        <v>0</v>
      </c>
      <c r="D12" s="84">
        <v>0</v>
      </c>
      <c r="E12" s="84">
        <v>0</v>
      </c>
      <c r="F12" s="93">
        <v>0</v>
      </c>
      <c r="G12" s="84">
        <v>0</v>
      </c>
      <c r="H12" s="84">
        <v>0</v>
      </c>
      <c r="I12" s="84">
        <v>0</v>
      </c>
      <c r="J12" s="85">
        <v>0</v>
      </c>
      <c r="K12" s="85">
        <v>0</v>
      </c>
      <c r="L12" s="94">
        <v>0</v>
      </c>
      <c r="M12" s="83">
        <v>0</v>
      </c>
    </row>
    <row r="13" spans="1:32" ht="15" x14ac:dyDescent="0.2">
      <c r="A13" s="49"/>
      <c r="B13" s="46"/>
      <c r="C13" s="47"/>
      <c r="D13" s="48"/>
      <c r="E13" s="46"/>
      <c r="F13" s="46"/>
      <c r="G13" s="46"/>
      <c r="H13" s="46"/>
      <c r="I13" s="46"/>
      <c r="M13" s="101"/>
      <c r="N13" s="39"/>
    </row>
    <row r="14" spans="1:32" s="70" customFormat="1" ht="15" x14ac:dyDescent="0.2">
      <c r="A14" s="78" t="s">
        <v>43</v>
      </c>
      <c r="B14" s="68">
        <f t="shared" ref="B14:M14" si="1">SUM(B11:B12)</f>
        <v>0</v>
      </c>
      <c r="C14" s="68">
        <f t="shared" si="1"/>
        <v>0</v>
      </c>
      <c r="D14" s="68">
        <f t="shared" si="1"/>
        <v>0</v>
      </c>
      <c r="E14" s="68">
        <f t="shared" si="1"/>
        <v>0</v>
      </c>
      <c r="F14" s="71">
        <f t="shared" si="1"/>
        <v>0</v>
      </c>
      <c r="G14" s="68">
        <f t="shared" si="1"/>
        <v>0</v>
      </c>
      <c r="H14" s="68">
        <f t="shared" si="1"/>
        <v>0</v>
      </c>
      <c r="I14" s="68">
        <f t="shared" si="1"/>
        <v>0</v>
      </c>
      <c r="J14" s="68">
        <f t="shared" si="1"/>
        <v>0</v>
      </c>
      <c r="K14" s="68">
        <f t="shared" si="1"/>
        <v>0</v>
      </c>
      <c r="L14" s="71">
        <f t="shared" si="1"/>
        <v>0</v>
      </c>
      <c r="M14" s="50">
        <f t="shared" si="1"/>
        <v>0</v>
      </c>
    </row>
    <row r="15" spans="1:32" ht="15.75" x14ac:dyDescent="0.25">
      <c r="A15" s="45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32" ht="15.75" x14ac:dyDescent="0.25">
      <c r="A16" s="45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4" ht="38.25" x14ac:dyDescent="0.2">
      <c r="A17" s="80" t="s">
        <v>48</v>
      </c>
      <c r="B17" s="88" t="s">
        <v>59</v>
      </c>
      <c r="C17" s="89" t="s">
        <v>64</v>
      </c>
      <c r="D17" s="89" t="s">
        <v>70</v>
      </c>
      <c r="E17" s="89" t="s">
        <v>71</v>
      </c>
      <c r="F17" s="89" t="s">
        <v>61</v>
      </c>
      <c r="G17" s="89" t="s">
        <v>66</v>
      </c>
      <c r="H17" s="89" t="s">
        <v>62</v>
      </c>
      <c r="I17" s="89" t="s">
        <v>67</v>
      </c>
      <c r="J17" s="89" t="s">
        <v>63</v>
      </c>
      <c r="K17" s="87" t="s">
        <v>68</v>
      </c>
    </row>
    <row r="18" spans="1:14" x14ac:dyDescent="0.2">
      <c r="A18" s="25" t="s">
        <v>89</v>
      </c>
      <c r="B18" s="84">
        <v>0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1">
        <v>0</v>
      </c>
      <c r="J18" s="81">
        <v>0</v>
      </c>
      <c r="K18" s="81">
        <v>0</v>
      </c>
    </row>
    <row r="19" spans="1:14" x14ac:dyDescent="0.2">
      <c r="A19" s="30" t="s">
        <v>90</v>
      </c>
      <c r="B19" s="84">
        <v>0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3">
        <v>0</v>
      </c>
      <c r="J19" s="83">
        <v>0</v>
      </c>
      <c r="K19" s="83">
        <v>0</v>
      </c>
    </row>
    <row r="20" spans="1:14" ht="15" x14ac:dyDescent="0.2">
      <c r="A20" s="49"/>
      <c r="B20" s="46"/>
      <c r="C20" s="47"/>
      <c r="D20" s="48"/>
      <c r="E20" s="46"/>
      <c r="F20" s="46"/>
      <c r="G20" s="46"/>
      <c r="H20" s="46"/>
      <c r="I20" s="46"/>
      <c r="N20" s="39"/>
    </row>
    <row r="21" spans="1:14" s="70" customFormat="1" ht="15" x14ac:dyDescent="0.2">
      <c r="A21" s="79" t="s">
        <v>43</v>
      </c>
      <c r="B21" s="75">
        <f t="shared" ref="B21:K21" si="2">SUM(B18:B19)</f>
        <v>0</v>
      </c>
      <c r="C21" s="75">
        <f t="shared" si="2"/>
        <v>0</v>
      </c>
      <c r="D21" s="75">
        <f t="shared" si="2"/>
        <v>0</v>
      </c>
      <c r="E21" s="75">
        <f t="shared" si="2"/>
        <v>0</v>
      </c>
      <c r="F21" s="75">
        <f t="shared" si="2"/>
        <v>0</v>
      </c>
      <c r="G21" s="75">
        <f t="shared" si="2"/>
        <v>0</v>
      </c>
      <c r="H21" s="75">
        <f t="shared" si="2"/>
        <v>0</v>
      </c>
      <c r="I21" s="75">
        <f t="shared" si="2"/>
        <v>0</v>
      </c>
      <c r="J21" s="75">
        <f t="shared" si="2"/>
        <v>0</v>
      </c>
      <c r="K21" s="75">
        <f t="shared" si="2"/>
        <v>0</v>
      </c>
      <c r="N21" s="7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29"/>
  <sheetViews>
    <sheetView topLeftCell="A73" zoomScaleNormal="100" workbookViewId="0">
      <selection activeCell="C122" sqref="C122"/>
    </sheetView>
  </sheetViews>
  <sheetFormatPr defaultColWidth="8.85546875" defaultRowHeight="12.75" x14ac:dyDescent="0.2"/>
  <cols>
    <col min="1" max="1" width="30.85546875" style="23" customWidth="1"/>
    <col min="2" max="2" width="12.140625" style="23" bestFit="1" customWidth="1"/>
    <col min="3" max="3" width="12.28515625" style="23" customWidth="1"/>
    <col min="4" max="5" width="12.140625" style="23" bestFit="1" customWidth="1"/>
    <col min="6" max="6" width="12.140625" style="23" customWidth="1"/>
    <col min="7" max="7" width="14.85546875" style="23" customWidth="1"/>
    <col min="8" max="8" width="12.85546875" style="23" customWidth="1"/>
    <col min="9" max="9" width="13.28515625" style="23" customWidth="1"/>
    <col min="10" max="11" width="12.140625" style="23" customWidth="1"/>
    <col min="12" max="12" width="15.5703125" style="23" customWidth="1"/>
    <col min="13" max="13" width="15.42578125" style="23" customWidth="1"/>
    <col min="14" max="14" width="11.5703125" style="23" customWidth="1"/>
    <col min="15" max="16384" width="8.85546875" style="23"/>
  </cols>
  <sheetData>
    <row r="1" spans="1:20" s="20" customFormat="1" x14ac:dyDescent="0.2">
      <c r="A1" s="33" t="s">
        <v>88</v>
      </c>
      <c r="B1" s="29"/>
    </row>
    <row r="2" spans="1:20" s="20" customFormat="1" x14ac:dyDescent="0.2">
      <c r="A2" s="19"/>
      <c r="B2" s="19"/>
      <c r="C2" s="19"/>
      <c r="E2" s="19"/>
      <c r="F2" s="19"/>
      <c r="G2" s="19"/>
      <c r="H2" s="19"/>
      <c r="I2" s="19"/>
      <c r="J2" s="19"/>
    </row>
    <row r="3" spans="1:20" s="20" customFormat="1" ht="38.25" x14ac:dyDescent="0.2">
      <c r="A3" s="80" t="s">
        <v>47</v>
      </c>
      <c r="B3" s="88" t="s">
        <v>76</v>
      </c>
      <c r="C3" s="89" t="s">
        <v>0</v>
      </c>
      <c r="D3" s="89" t="s">
        <v>57</v>
      </c>
      <c r="E3" s="89" t="s">
        <v>72</v>
      </c>
      <c r="F3" s="89" t="s">
        <v>1</v>
      </c>
      <c r="G3" s="89" t="s">
        <v>73</v>
      </c>
      <c r="H3" s="89" t="s">
        <v>69</v>
      </c>
      <c r="I3" s="72" t="s">
        <v>2</v>
      </c>
      <c r="J3" s="72" t="s">
        <v>58</v>
      </c>
    </row>
    <row r="4" spans="1:20" s="20" customFormat="1" x14ac:dyDescent="0.2">
      <c r="A4" s="24" t="s">
        <v>3</v>
      </c>
      <c r="B4" s="84">
        <f>' Total (exc. litter &amp; waste)'!B4</f>
        <v>927</v>
      </c>
      <c r="C4" s="84">
        <f>' Total (exc. litter &amp; waste)'!C4</f>
        <v>290</v>
      </c>
      <c r="D4" s="84">
        <f>' Total (exc. litter &amp; waste)'!D4</f>
        <v>846</v>
      </c>
      <c r="E4" s="84">
        <f>' Total (exc. litter &amp; waste)'!E4</f>
        <v>529</v>
      </c>
      <c r="F4" s="84">
        <f>' Total (exc. litter &amp; waste)'!F4</f>
        <v>181</v>
      </c>
      <c r="G4" s="84">
        <f>' Total (exc. litter &amp; waste)'!G4</f>
        <v>317</v>
      </c>
      <c r="H4" s="84">
        <f>' Total (exc. litter &amp; waste)'!H4</f>
        <v>9</v>
      </c>
      <c r="I4" s="81">
        <f>' Total (exc. litter &amp; waste)'!I4</f>
        <v>19</v>
      </c>
      <c r="J4" s="81">
        <f>' Total (exc. litter &amp; waste)'!J4</f>
        <v>59</v>
      </c>
      <c r="K4" s="74"/>
      <c r="M4" s="29" t="s">
        <v>44</v>
      </c>
      <c r="N4" s="29"/>
      <c r="O4" s="29"/>
      <c r="P4" s="29"/>
      <c r="Q4" s="29"/>
      <c r="R4" s="29"/>
      <c r="S4" s="29"/>
      <c r="T4" s="29"/>
    </row>
    <row r="5" spans="1:20" s="20" customFormat="1" x14ac:dyDescent="0.2">
      <c r="A5" s="25" t="s">
        <v>4</v>
      </c>
      <c r="B5" s="84">
        <f>' Total (exc. litter &amp; waste)'!B5</f>
        <v>1309</v>
      </c>
      <c r="C5" s="84">
        <f>' Total (exc. litter &amp; waste)'!C5</f>
        <v>151</v>
      </c>
      <c r="D5" s="84">
        <f>' Total (exc. litter &amp; waste)'!D5</f>
        <v>1194</v>
      </c>
      <c r="E5" s="84">
        <f>' Total (exc. litter &amp; waste)'!E5</f>
        <v>576</v>
      </c>
      <c r="F5" s="84">
        <f>' Total (exc. litter &amp; waste)'!F5</f>
        <v>253</v>
      </c>
      <c r="G5" s="84">
        <f>' Total (exc. litter &amp; waste)'!G5</f>
        <v>618</v>
      </c>
      <c r="H5" s="84">
        <f>' Total (exc. litter &amp; waste)'!H5</f>
        <v>14</v>
      </c>
      <c r="I5" s="82">
        <f>' Total (exc. litter &amp; waste)'!I5</f>
        <v>27</v>
      </c>
      <c r="J5" s="82">
        <f>' Total (exc. litter &amp; waste)'!J5</f>
        <v>61</v>
      </c>
      <c r="K5" s="74"/>
      <c r="M5" s="29" t="s">
        <v>45</v>
      </c>
      <c r="N5" s="29"/>
      <c r="O5" s="29"/>
      <c r="P5" s="29"/>
      <c r="Q5" s="29"/>
      <c r="R5" s="29"/>
      <c r="S5" s="29"/>
      <c r="T5" s="29"/>
    </row>
    <row r="6" spans="1:20" s="20" customFormat="1" x14ac:dyDescent="0.2">
      <c r="A6" s="25" t="s">
        <v>5</v>
      </c>
      <c r="B6" s="84">
        <f>' Total (exc. litter &amp; waste)'!B6</f>
        <v>200</v>
      </c>
      <c r="C6" s="84">
        <f>' Total (exc. litter &amp; waste)'!C6</f>
        <v>129</v>
      </c>
      <c r="D6" s="84">
        <f>' Total (exc. litter &amp; waste)'!D6</f>
        <v>176</v>
      </c>
      <c r="E6" s="84">
        <f>' Total (exc. litter &amp; waste)'!E6</f>
        <v>86</v>
      </c>
      <c r="F6" s="84">
        <f>' Total (exc. litter &amp; waste)'!F6</f>
        <v>58</v>
      </c>
      <c r="G6" s="84">
        <f>' Total (exc. litter &amp; waste)'!G6</f>
        <v>90</v>
      </c>
      <c r="H6" s="84">
        <f>' Total (exc. litter &amp; waste)'!H6</f>
        <v>1</v>
      </c>
      <c r="I6" s="82">
        <f>' Total (exc. litter &amp; waste)'!I6</f>
        <v>4</v>
      </c>
      <c r="J6" s="82">
        <f>' Total (exc. litter &amp; waste)'!J6</f>
        <v>13</v>
      </c>
      <c r="K6" s="74"/>
      <c r="M6" s="29" t="s">
        <v>49</v>
      </c>
      <c r="N6" s="29"/>
      <c r="O6" s="29"/>
      <c r="P6" s="29"/>
      <c r="Q6" s="29"/>
      <c r="R6" s="29"/>
      <c r="S6" s="29"/>
      <c r="T6" s="29"/>
    </row>
    <row r="7" spans="1:20" s="20" customFormat="1" x14ac:dyDescent="0.2">
      <c r="A7" s="13" t="s">
        <v>6</v>
      </c>
      <c r="B7" s="84">
        <f>' Total (exc. litter &amp; waste)'!B7</f>
        <v>844</v>
      </c>
      <c r="C7" s="84">
        <f>' Total (exc. litter &amp; waste)'!C7</f>
        <v>159</v>
      </c>
      <c r="D7" s="84">
        <f>' Total (exc. litter &amp; waste)'!D7</f>
        <v>751</v>
      </c>
      <c r="E7" s="84">
        <f>' Total (exc. litter &amp; waste)'!E7</f>
        <v>356</v>
      </c>
      <c r="F7" s="84">
        <f>' Total (exc. litter &amp; waste)'!F7</f>
        <v>193</v>
      </c>
      <c r="G7" s="84">
        <f>' Total (exc. litter &amp; waste)'!G7</f>
        <v>395</v>
      </c>
      <c r="H7" s="84">
        <f>' Total (exc. litter &amp; waste)'!H7</f>
        <v>4</v>
      </c>
      <c r="I7" s="82">
        <f>' Total (exc. litter &amp; waste)'!I7</f>
        <v>30</v>
      </c>
      <c r="J7" s="82">
        <f>' Total (exc. litter &amp; waste)'!J7</f>
        <v>51</v>
      </c>
      <c r="K7" s="74"/>
      <c r="M7" s="34" t="s">
        <v>46</v>
      </c>
      <c r="N7" s="29"/>
      <c r="O7" s="29"/>
      <c r="P7" s="29"/>
      <c r="Q7" s="29"/>
      <c r="R7" s="29"/>
      <c r="S7" s="29"/>
      <c r="T7" s="29"/>
    </row>
    <row r="8" spans="1:20" s="20" customFormat="1" x14ac:dyDescent="0.2">
      <c r="A8" s="13" t="s">
        <v>7</v>
      </c>
      <c r="B8" s="84">
        <f>' Total (exc. litter &amp; waste)'!B8</f>
        <v>178</v>
      </c>
      <c r="C8" s="84">
        <f>' Total (exc. litter &amp; waste)'!C8</f>
        <v>144</v>
      </c>
      <c r="D8" s="84">
        <f>' Total (exc. litter &amp; waste)'!D8</f>
        <v>155</v>
      </c>
      <c r="E8" s="84">
        <f>' Total (exc. litter &amp; waste)'!E8</f>
        <v>71</v>
      </c>
      <c r="F8" s="84">
        <f>' Total (exc. litter &amp; waste)'!F8</f>
        <v>43</v>
      </c>
      <c r="G8" s="84">
        <f>' Total (exc. litter &amp; waste)'!G8</f>
        <v>84</v>
      </c>
      <c r="H8" s="84">
        <f>' Total (exc. litter &amp; waste)'!H8</f>
        <v>2</v>
      </c>
      <c r="I8" s="82">
        <f>' Total (exc. litter &amp; waste)'!I8</f>
        <v>1</v>
      </c>
      <c r="J8" s="82">
        <f>' Total (exc. litter &amp; waste)'!J8</f>
        <v>18</v>
      </c>
      <c r="K8" s="74"/>
      <c r="M8" s="29"/>
      <c r="N8" s="29"/>
      <c r="O8" s="29"/>
      <c r="P8" s="29"/>
      <c r="Q8" s="29"/>
      <c r="R8" s="29"/>
      <c r="S8" s="29"/>
      <c r="T8" s="29"/>
    </row>
    <row r="9" spans="1:20" s="20" customFormat="1" x14ac:dyDescent="0.2">
      <c r="A9" s="13" t="s">
        <v>8</v>
      </c>
      <c r="B9" s="84">
        <f>' Total (exc. litter &amp; waste)'!B9</f>
        <v>1531</v>
      </c>
      <c r="C9" s="84">
        <f>' Total (exc. litter &amp; waste)'!C9</f>
        <v>479</v>
      </c>
      <c r="D9" s="84">
        <f>' Total (exc. litter &amp; waste)'!D9</f>
        <v>1376</v>
      </c>
      <c r="E9" s="84">
        <f>' Total (exc. litter &amp; waste)'!E9</f>
        <v>460</v>
      </c>
      <c r="F9" s="84">
        <f>' Total (exc. litter &amp; waste)'!F9</f>
        <v>147</v>
      </c>
      <c r="G9" s="84">
        <f>' Total (exc. litter &amp; waste)'!G9</f>
        <v>916</v>
      </c>
      <c r="H9" s="84">
        <f>' Total (exc. litter &amp; waste)'!H9</f>
        <v>19</v>
      </c>
      <c r="I9" s="82">
        <f>' Total (exc. litter &amp; waste)'!I9</f>
        <v>20</v>
      </c>
      <c r="J9" s="82">
        <f>' Total (exc. litter &amp; waste)'!J9</f>
        <v>92</v>
      </c>
      <c r="K9" s="74"/>
      <c r="M9" s="29"/>
      <c r="N9" s="29"/>
      <c r="O9" s="29"/>
      <c r="P9" s="29"/>
      <c r="Q9" s="29"/>
      <c r="R9" s="29"/>
      <c r="S9" s="29"/>
      <c r="T9" s="29"/>
    </row>
    <row r="10" spans="1:20" s="20" customFormat="1" x14ac:dyDescent="0.2">
      <c r="A10" s="13" t="s">
        <v>9</v>
      </c>
      <c r="B10" s="84">
        <f>' Total (exc. litter &amp; waste)'!B10</f>
        <v>616</v>
      </c>
      <c r="C10" s="84">
        <f>' Total (exc. litter &amp; waste)'!C10</f>
        <v>14</v>
      </c>
      <c r="D10" s="84">
        <f>' Total (exc. litter &amp; waste)'!D10</f>
        <v>518</v>
      </c>
      <c r="E10" s="84">
        <f>' Total (exc. litter &amp; waste)'!E10</f>
        <v>304</v>
      </c>
      <c r="F10" s="84">
        <f>' Total (exc. litter &amp; waste)'!F10</f>
        <v>107</v>
      </c>
      <c r="G10" s="84">
        <f>' Total (exc. litter &amp; waste)'!G10</f>
        <v>214</v>
      </c>
      <c r="H10" s="84">
        <f>' Total (exc. litter &amp; waste)'!H10</f>
        <v>1</v>
      </c>
      <c r="I10" s="82">
        <f>' Total (exc. litter &amp; waste)'!I10</f>
        <v>9</v>
      </c>
      <c r="J10" s="82">
        <f>' Total (exc. litter &amp; waste)'!J10</f>
        <v>42</v>
      </c>
      <c r="M10" s="29"/>
      <c r="N10" s="29"/>
      <c r="O10" s="29"/>
      <c r="P10" s="29"/>
      <c r="Q10" s="29"/>
      <c r="R10" s="29"/>
      <c r="S10" s="29"/>
      <c r="T10" s="29"/>
    </row>
    <row r="11" spans="1:20" s="20" customFormat="1" x14ac:dyDescent="0.2">
      <c r="A11" s="13" t="s">
        <v>10</v>
      </c>
      <c r="B11" s="84">
        <f>' Total (exc. litter &amp; waste)'!B11</f>
        <v>1149</v>
      </c>
      <c r="C11" s="84">
        <f>' Total (exc. litter &amp; waste)'!C11</f>
        <v>488</v>
      </c>
      <c r="D11" s="84">
        <f>' Total (exc. litter &amp; waste)'!D11</f>
        <v>1104</v>
      </c>
      <c r="E11" s="84">
        <f>' Total (exc. litter &amp; waste)'!E11</f>
        <v>406</v>
      </c>
      <c r="F11" s="84">
        <f>' Total (exc. litter &amp; waste)'!F11</f>
        <v>153</v>
      </c>
      <c r="G11" s="84">
        <f>' Total (exc. litter &amp; waste)'!G11</f>
        <v>698</v>
      </c>
      <c r="H11" s="84">
        <f>' Total (exc. litter &amp; waste)'!H11</f>
        <v>10</v>
      </c>
      <c r="I11" s="82">
        <f>' Total (exc. litter &amp; waste)'!I11</f>
        <v>17</v>
      </c>
      <c r="J11" s="82">
        <f>' Total (exc. litter &amp; waste)'!J11</f>
        <v>68</v>
      </c>
      <c r="M11" s="29"/>
      <c r="N11" s="29"/>
      <c r="O11" s="29"/>
      <c r="P11" s="29"/>
      <c r="Q11" s="29"/>
      <c r="R11" s="29"/>
      <c r="S11" s="29"/>
      <c r="T11" s="29"/>
    </row>
    <row r="12" spans="1:20" s="20" customFormat="1" x14ac:dyDescent="0.2">
      <c r="A12" s="13" t="s">
        <v>11</v>
      </c>
      <c r="B12" s="84">
        <f>' Total (exc. litter &amp; waste)'!B12</f>
        <v>1398</v>
      </c>
      <c r="C12" s="84">
        <f>' Total (exc. litter &amp; waste)'!C12</f>
        <v>38</v>
      </c>
      <c r="D12" s="84">
        <f>' Total (exc. litter &amp; waste)'!D12</f>
        <v>1052</v>
      </c>
      <c r="E12" s="84">
        <f>' Total (exc. litter &amp; waste)'!E12</f>
        <v>710</v>
      </c>
      <c r="F12" s="84">
        <f>' Total (exc. litter &amp; waste)'!F12</f>
        <v>551</v>
      </c>
      <c r="G12" s="84">
        <f>' Total (exc. litter &amp; waste)'!G12</f>
        <v>342</v>
      </c>
      <c r="H12" s="84">
        <f>' Total (exc. litter &amp; waste)'!H12</f>
        <v>4</v>
      </c>
      <c r="I12" s="82">
        <f>' Total (exc. litter &amp; waste)'!I12</f>
        <v>12</v>
      </c>
      <c r="J12" s="82">
        <f>' Total (exc. litter &amp; waste)'!J12</f>
        <v>49</v>
      </c>
      <c r="M12" s="29"/>
      <c r="N12" s="29"/>
      <c r="O12" s="29"/>
      <c r="P12" s="29"/>
      <c r="Q12" s="29"/>
      <c r="R12" s="29"/>
      <c r="S12" s="29"/>
      <c r="T12" s="29"/>
    </row>
    <row r="13" spans="1:20" s="20" customFormat="1" x14ac:dyDescent="0.2">
      <c r="A13" s="13" t="s">
        <v>12</v>
      </c>
      <c r="B13" s="84">
        <f>' Total (exc. litter &amp; waste)'!B13</f>
        <v>762</v>
      </c>
      <c r="C13" s="84">
        <f>' Total (exc. litter &amp; waste)'!C13</f>
        <v>87</v>
      </c>
      <c r="D13" s="84">
        <f>' Total (exc. litter &amp; waste)'!D13</f>
        <v>631</v>
      </c>
      <c r="E13" s="84">
        <f>' Total (exc. litter &amp; waste)'!E13</f>
        <v>407</v>
      </c>
      <c r="F13" s="84">
        <f>' Total (exc. litter &amp; waste)'!F13</f>
        <v>312</v>
      </c>
      <c r="G13" s="84">
        <f>' Total (exc. litter &amp; waste)'!G13</f>
        <v>224</v>
      </c>
      <c r="H13" s="84">
        <f>' Total (exc. litter &amp; waste)'!H13</f>
        <v>3</v>
      </c>
      <c r="I13" s="82">
        <f>' Total (exc. litter &amp; waste)'!I13</f>
        <v>20</v>
      </c>
      <c r="J13" s="82">
        <f>' Total (exc. litter &amp; waste)'!J13</f>
        <v>32</v>
      </c>
      <c r="M13" s="29"/>
      <c r="N13" s="29"/>
      <c r="O13" s="29"/>
      <c r="P13" s="29"/>
      <c r="Q13" s="29"/>
      <c r="R13" s="29"/>
      <c r="S13" s="29"/>
      <c r="T13" s="29"/>
    </row>
    <row r="14" spans="1:20" s="20" customFormat="1" x14ac:dyDescent="0.2">
      <c r="A14" s="13" t="s">
        <v>13</v>
      </c>
      <c r="B14" s="84">
        <f>' Total (exc. litter &amp; waste)'!B14</f>
        <v>323</v>
      </c>
      <c r="C14" s="84">
        <f>' Total (exc. litter &amp; waste)'!C14</f>
        <v>0</v>
      </c>
      <c r="D14" s="84">
        <f>' Total (exc. litter &amp; waste)'!D14</f>
        <v>271</v>
      </c>
      <c r="E14" s="84">
        <f>' Total (exc. litter &amp; waste)'!E14</f>
        <v>101</v>
      </c>
      <c r="F14" s="84">
        <f>' Total (exc. litter &amp; waste)'!F14</f>
        <v>33</v>
      </c>
      <c r="G14" s="84">
        <f>' Total (exc. litter &amp; waste)'!G14</f>
        <v>170</v>
      </c>
      <c r="H14" s="84">
        <f>' Total (exc. litter &amp; waste)'!H14</f>
        <v>4</v>
      </c>
      <c r="I14" s="82">
        <f>' Total (exc. litter &amp; waste)'!I14</f>
        <v>5</v>
      </c>
      <c r="J14" s="82">
        <f>' Total (exc. litter &amp; waste)'!J14</f>
        <v>22</v>
      </c>
      <c r="M14" s="29"/>
      <c r="N14" s="29"/>
      <c r="O14" s="29"/>
      <c r="P14" s="29"/>
      <c r="Q14" s="29"/>
      <c r="R14" s="29"/>
      <c r="S14" s="29"/>
      <c r="T14" s="29"/>
    </row>
    <row r="15" spans="1:20" s="20" customFormat="1" x14ac:dyDescent="0.2">
      <c r="A15" s="13" t="s">
        <v>14</v>
      </c>
      <c r="B15" s="84">
        <f>' Total (exc. litter &amp; waste)'!B15</f>
        <v>1125</v>
      </c>
      <c r="C15" s="84">
        <f>' Total (exc. litter &amp; waste)'!C15</f>
        <v>24</v>
      </c>
      <c r="D15" s="84">
        <f>' Total (exc. litter &amp; waste)'!D15</f>
        <v>1023</v>
      </c>
      <c r="E15" s="84">
        <f>' Total (exc. litter &amp; waste)'!E15</f>
        <v>354</v>
      </c>
      <c r="F15" s="84">
        <f>' Total (exc. litter &amp; waste)'!F15</f>
        <v>145</v>
      </c>
      <c r="G15" s="84">
        <f>' Total (exc. litter &amp; waste)'!G15</f>
        <v>669</v>
      </c>
      <c r="H15" s="84">
        <f>' Total (exc. litter &amp; waste)'!H15</f>
        <v>14</v>
      </c>
      <c r="I15" s="82">
        <f>' Total (exc. litter &amp; waste)'!I15</f>
        <v>24</v>
      </c>
      <c r="J15" s="82">
        <f>' Total (exc. litter &amp; waste)'!J15</f>
        <v>48</v>
      </c>
      <c r="M15" s="29"/>
      <c r="N15" s="29"/>
      <c r="O15" s="29"/>
      <c r="P15" s="29"/>
      <c r="Q15" s="29"/>
      <c r="R15" s="29"/>
      <c r="S15" s="29"/>
      <c r="T15" s="29"/>
    </row>
    <row r="16" spans="1:20" s="20" customFormat="1" x14ac:dyDescent="0.2">
      <c r="A16" s="13" t="s">
        <v>15</v>
      </c>
      <c r="B16" s="84">
        <f>' Total (exc. litter &amp; waste)'!B16</f>
        <v>804</v>
      </c>
      <c r="C16" s="84">
        <f>' Total (exc. litter &amp; waste)'!C16</f>
        <v>91</v>
      </c>
      <c r="D16" s="84">
        <f>' Total (exc. litter &amp; waste)'!D16</f>
        <v>748</v>
      </c>
      <c r="E16" s="84">
        <f>' Total (exc. litter &amp; waste)'!E16</f>
        <v>269</v>
      </c>
      <c r="F16" s="84">
        <f>' Total (exc. litter &amp; waste)'!F16</f>
        <v>137</v>
      </c>
      <c r="G16" s="84">
        <f>' Total (exc. litter &amp; waste)'!G16</f>
        <v>479</v>
      </c>
      <c r="H16" s="84">
        <f>' Total (exc. litter &amp; waste)'!H16</f>
        <v>4</v>
      </c>
      <c r="I16" s="82">
        <f>' Total (exc. litter &amp; waste)'!I16</f>
        <v>19</v>
      </c>
      <c r="J16" s="82">
        <f>' Total (exc. litter &amp; waste)'!J16</f>
        <v>44</v>
      </c>
      <c r="M16" s="29"/>
      <c r="N16" s="29"/>
      <c r="O16" s="29"/>
      <c r="P16" s="29"/>
      <c r="Q16" s="29"/>
      <c r="R16" s="29"/>
      <c r="S16" s="29"/>
      <c r="T16" s="29"/>
    </row>
    <row r="17" spans="1:14" s="20" customFormat="1" x14ac:dyDescent="0.2">
      <c r="A17" s="13" t="s">
        <v>16</v>
      </c>
      <c r="B17" s="84">
        <f>' Total (exc. litter &amp; waste)'!B17</f>
        <v>1256</v>
      </c>
      <c r="C17" s="84">
        <f>' Total (exc. litter &amp; waste)'!C17</f>
        <v>289</v>
      </c>
      <c r="D17" s="84">
        <f>' Total (exc. litter &amp; waste)'!D17</f>
        <v>1067</v>
      </c>
      <c r="E17" s="84">
        <f>' Total (exc. litter &amp; waste)'!E17</f>
        <v>603</v>
      </c>
      <c r="F17" s="84">
        <f>' Total (exc. litter &amp; waste)'!F17</f>
        <v>332</v>
      </c>
      <c r="G17" s="84">
        <f>' Total (exc. litter &amp; waste)'!G17</f>
        <v>464</v>
      </c>
      <c r="H17" s="84">
        <f>' Total (exc. litter &amp; waste)'!H17</f>
        <v>9</v>
      </c>
      <c r="I17" s="82">
        <f>' Total (exc. litter &amp; waste)'!I17</f>
        <v>56</v>
      </c>
      <c r="J17" s="82">
        <f>' Total (exc. litter &amp; waste)'!J17</f>
        <v>113</v>
      </c>
    </row>
    <row r="18" spans="1:14" s="20" customFormat="1" x14ac:dyDescent="0.2">
      <c r="A18" s="13" t="s">
        <v>17</v>
      </c>
      <c r="B18" s="84">
        <f>' Total (exc. litter &amp; waste)'!B18</f>
        <v>1226</v>
      </c>
      <c r="C18" s="84">
        <f>' Total (exc. litter &amp; waste)'!C18</f>
        <v>78</v>
      </c>
      <c r="D18" s="84">
        <f>' Total (exc. litter &amp; waste)'!D18</f>
        <v>1109</v>
      </c>
      <c r="E18" s="84">
        <f>' Total (exc. litter &amp; waste)'!E18</f>
        <v>615</v>
      </c>
      <c r="F18" s="84">
        <f>' Total (exc. litter &amp; waste)'!F18</f>
        <v>424</v>
      </c>
      <c r="G18" s="84">
        <f>' Total (exc. litter &amp; waste)'!G18</f>
        <v>494</v>
      </c>
      <c r="H18" s="84">
        <f>' Total (exc. litter &amp; waste)'!H18</f>
        <v>8</v>
      </c>
      <c r="I18" s="82">
        <f>' Total (exc. litter &amp; waste)'!I18</f>
        <v>28</v>
      </c>
      <c r="J18" s="82">
        <f>' Total (exc. litter &amp; waste)'!J18</f>
        <v>52</v>
      </c>
    </row>
    <row r="19" spans="1:14" s="20" customFormat="1" x14ac:dyDescent="0.2">
      <c r="A19" s="13" t="s">
        <v>18</v>
      </c>
      <c r="B19" s="84">
        <f>' Total (exc. litter &amp; waste)'!B19</f>
        <v>1081</v>
      </c>
      <c r="C19" s="84">
        <f>' Total (exc. litter &amp; waste)'!C19</f>
        <v>118</v>
      </c>
      <c r="D19" s="84">
        <f>' Total (exc. litter &amp; waste)'!D19</f>
        <v>1021</v>
      </c>
      <c r="E19" s="84">
        <f>' Total (exc. litter &amp; waste)'!E19</f>
        <v>550</v>
      </c>
      <c r="F19" s="84">
        <f>' Total (exc. litter &amp; waste)'!F19</f>
        <v>252</v>
      </c>
      <c r="G19" s="84">
        <f>' Total (exc. litter &amp; waste)'!G19</f>
        <v>471</v>
      </c>
      <c r="H19" s="84">
        <f>' Total (exc. litter &amp; waste)'!H19</f>
        <v>13</v>
      </c>
      <c r="I19" s="82">
        <f>' Total (exc. litter &amp; waste)'!I19</f>
        <v>22</v>
      </c>
      <c r="J19" s="82">
        <f>' Total (exc. litter &amp; waste)'!J19</f>
        <v>59</v>
      </c>
    </row>
    <row r="20" spans="1:14" s="20" customFormat="1" x14ac:dyDescent="0.2">
      <c r="A20" s="13" t="s">
        <v>19</v>
      </c>
      <c r="B20" s="84">
        <f>' Total (exc. litter &amp; waste)'!B20</f>
        <v>353</v>
      </c>
      <c r="C20" s="84">
        <f>' Total (exc. litter &amp; waste)'!C20</f>
        <v>102</v>
      </c>
      <c r="D20" s="84">
        <f>' Total (exc. litter &amp; waste)'!D20</f>
        <v>329</v>
      </c>
      <c r="E20" s="84">
        <f>' Total (exc. litter &amp; waste)'!E20</f>
        <v>195</v>
      </c>
      <c r="F20" s="84">
        <f>' Total (exc. litter &amp; waste)'!F20</f>
        <v>83</v>
      </c>
      <c r="G20" s="84">
        <f>' Total (exc. litter &amp; waste)'!G20</f>
        <v>134</v>
      </c>
      <c r="H20" s="84">
        <f>' Total (exc. litter &amp; waste)'!H20</f>
        <v>6</v>
      </c>
      <c r="I20" s="82">
        <f>' Total (exc. litter &amp; waste)'!I20</f>
        <v>11</v>
      </c>
      <c r="J20" s="82">
        <f>' Total (exc. litter &amp; waste)'!J20</f>
        <v>23</v>
      </c>
    </row>
    <row r="21" spans="1:14" s="20" customFormat="1" x14ac:dyDescent="0.2">
      <c r="A21" s="13" t="s">
        <v>20</v>
      </c>
      <c r="B21" s="84">
        <f>' Total (exc. litter &amp; waste)'!B21</f>
        <v>949</v>
      </c>
      <c r="C21" s="84">
        <f>' Total (exc. litter &amp; waste)'!C21</f>
        <v>0</v>
      </c>
      <c r="D21" s="84">
        <f>' Total (exc. litter &amp; waste)'!D21</f>
        <v>807</v>
      </c>
      <c r="E21" s="84">
        <f>' Total (exc. litter &amp; waste)'!E21</f>
        <v>336</v>
      </c>
      <c r="F21" s="84">
        <f>' Total (exc. litter &amp; waste)'!F21</f>
        <v>211</v>
      </c>
      <c r="G21" s="84">
        <f>' Total (exc. litter &amp; waste)'!G21</f>
        <v>471</v>
      </c>
      <c r="H21" s="84">
        <f>' Total (exc. litter &amp; waste)'!H21</f>
        <v>9</v>
      </c>
      <c r="I21" s="82">
        <f>' Total (exc. litter &amp; waste)'!I21</f>
        <v>17</v>
      </c>
      <c r="J21" s="82">
        <f>' Total (exc. litter &amp; waste)'!J21</f>
        <v>57</v>
      </c>
    </row>
    <row r="22" spans="1:14" s="20" customFormat="1" x14ac:dyDescent="0.2">
      <c r="A22" s="13" t="s">
        <v>21</v>
      </c>
      <c r="B22" s="84">
        <f>' Total (exc. litter &amp; waste)'!B22</f>
        <v>1588</v>
      </c>
      <c r="C22" s="84">
        <f>' Total (exc. litter &amp; waste)'!C22</f>
        <v>333</v>
      </c>
      <c r="D22" s="84">
        <f>' Total (exc. litter &amp; waste)'!D22</f>
        <v>1400</v>
      </c>
      <c r="E22" s="84">
        <f>' Total (exc. litter &amp; waste)'!E22</f>
        <v>672</v>
      </c>
      <c r="F22" s="84">
        <f>' Total (exc. litter &amp; waste)'!F22</f>
        <v>535</v>
      </c>
      <c r="G22" s="84">
        <f>' Total (exc. litter &amp; waste)'!G22</f>
        <v>728</v>
      </c>
      <c r="H22" s="84">
        <f>' Total (exc. litter &amp; waste)'!H22</f>
        <v>18</v>
      </c>
      <c r="I22" s="82">
        <f>' Total (exc. litter &amp; waste)'!I22</f>
        <v>31</v>
      </c>
      <c r="J22" s="82">
        <f>' Total (exc. litter &amp; waste)'!J22</f>
        <v>128</v>
      </c>
    </row>
    <row r="23" spans="1:14" s="20" customFormat="1" x14ac:dyDescent="0.2">
      <c r="A23" s="13" t="s">
        <v>22</v>
      </c>
      <c r="B23" s="84">
        <f>' Total (exc. litter &amp; waste)'!B23</f>
        <v>554</v>
      </c>
      <c r="C23" s="84">
        <f>' Total (exc. litter &amp; waste)'!C23</f>
        <v>154</v>
      </c>
      <c r="D23" s="84">
        <f>' Total (exc. litter &amp; waste)'!D23</f>
        <v>461</v>
      </c>
      <c r="E23" s="84">
        <f>' Total (exc. litter &amp; waste)'!E23</f>
        <v>246</v>
      </c>
      <c r="F23" s="84">
        <f>' Total (exc. litter &amp; waste)'!F23</f>
        <v>107</v>
      </c>
      <c r="G23" s="84">
        <f>' Total (exc. litter &amp; waste)'!G23</f>
        <v>215</v>
      </c>
      <c r="H23" s="84">
        <f>' Total (exc. litter &amp; waste)'!H23</f>
        <v>6</v>
      </c>
      <c r="I23" s="82">
        <f>' Total (exc. litter &amp; waste)'!I23</f>
        <v>9</v>
      </c>
      <c r="J23" s="82">
        <f>' Total (exc. litter &amp; waste)'!J23</f>
        <v>29</v>
      </c>
      <c r="N23" s="52"/>
    </row>
    <row r="24" spans="1:14" s="20" customFormat="1" x14ac:dyDescent="0.2">
      <c r="A24" s="13" t="s">
        <v>23</v>
      </c>
      <c r="B24" s="84">
        <f>' Total (exc. litter &amp; waste)'!B24</f>
        <v>413</v>
      </c>
      <c r="C24" s="84">
        <f>' Total (exc. litter &amp; waste)'!C24</f>
        <v>0</v>
      </c>
      <c r="D24" s="84">
        <f>' Total (exc. litter &amp; waste)'!D24</f>
        <v>377</v>
      </c>
      <c r="E24" s="84">
        <f>' Total (exc. litter &amp; waste)'!E24</f>
        <v>166</v>
      </c>
      <c r="F24" s="84">
        <f>' Total (exc. litter &amp; waste)'!F24</f>
        <v>73</v>
      </c>
      <c r="G24" s="84">
        <f>' Total (exc. litter &amp; waste)'!G24</f>
        <v>211</v>
      </c>
      <c r="H24" s="84">
        <f>' Total (exc. litter &amp; waste)'!H24</f>
        <v>7</v>
      </c>
      <c r="I24" s="82">
        <f>' Total (exc. litter &amp; waste)'!I24</f>
        <v>11</v>
      </c>
      <c r="J24" s="82">
        <f>' Total (exc. litter &amp; waste)'!J24</f>
        <v>27</v>
      </c>
      <c r="N24" s="52"/>
    </row>
    <row r="25" spans="1:14" s="20" customFormat="1" x14ac:dyDescent="0.2">
      <c r="A25" s="13" t="s">
        <v>24</v>
      </c>
      <c r="B25" s="84">
        <f>' Total (exc. litter &amp; waste)'!B25</f>
        <v>2879</v>
      </c>
      <c r="C25" s="84">
        <f>' Total (exc. litter &amp; waste)'!C25</f>
        <v>35</v>
      </c>
      <c r="D25" s="84">
        <f>' Total (exc. litter &amp; waste)'!D25</f>
        <v>2571</v>
      </c>
      <c r="E25" s="84">
        <f>' Total (exc. litter &amp; waste)'!E25</f>
        <v>2297</v>
      </c>
      <c r="F25" s="84">
        <f>' Total (exc. litter &amp; waste)'!F25</f>
        <v>1809</v>
      </c>
      <c r="G25" s="84">
        <f>' Total (exc. litter &amp; waste)'!G25</f>
        <v>274</v>
      </c>
      <c r="H25" s="84">
        <f>' Total (exc. litter &amp; waste)'!H25</f>
        <v>7</v>
      </c>
      <c r="I25" s="82">
        <f>' Total (exc. litter &amp; waste)'!I25</f>
        <v>40</v>
      </c>
      <c r="J25" s="82">
        <f>' Total (exc. litter &amp; waste)'!J25</f>
        <v>138</v>
      </c>
    </row>
    <row r="26" spans="1:14" s="20" customFormat="1" x14ac:dyDescent="0.2">
      <c r="A26" s="13" t="s">
        <v>25</v>
      </c>
      <c r="B26" s="84">
        <f>' Total (exc. litter &amp; waste)'!B26</f>
        <v>681</v>
      </c>
      <c r="C26" s="84">
        <f>' Total (exc. litter &amp; waste)'!C26</f>
        <v>69</v>
      </c>
      <c r="D26" s="84">
        <f>' Total (exc. litter &amp; waste)'!D26</f>
        <v>603</v>
      </c>
      <c r="E26" s="84">
        <f>' Total (exc. litter &amp; waste)'!E26</f>
        <v>250</v>
      </c>
      <c r="F26" s="84">
        <f>' Total (exc. litter &amp; waste)'!F26</f>
        <v>125</v>
      </c>
      <c r="G26" s="84">
        <f>' Total (exc. litter &amp; waste)'!G26</f>
        <v>353</v>
      </c>
      <c r="H26" s="84">
        <f>' Total (exc. litter &amp; waste)'!H26</f>
        <v>15</v>
      </c>
      <c r="I26" s="82">
        <f>' Total (exc. litter &amp; waste)'!I26</f>
        <v>12</v>
      </c>
      <c r="J26" s="82">
        <f>' Total (exc. litter &amp; waste)'!J26</f>
        <v>33</v>
      </c>
    </row>
    <row r="27" spans="1:14" s="20" customFormat="1" x14ac:dyDescent="0.2">
      <c r="A27" s="13" t="s">
        <v>38</v>
      </c>
      <c r="B27" s="84">
        <f>' Total (exc. litter &amp; waste)'!B27</f>
        <v>120</v>
      </c>
      <c r="C27" s="84">
        <f>' Total (exc. litter &amp; waste)'!C27</f>
        <v>0</v>
      </c>
      <c r="D27" s="84">
        <f>' Total (exc. litter &amp; waste)'!D27</f>
        <v>121</v>
      </c>
      <c r="E27" s="84">
        <f>' Total (exc. litter &amp; waste)'!E27</f>
        <v>76</v>
      </c>
      <c r="F27" s="84">
        <f>' Total (exc. litter &amp; waste)'!F27</f>
        <v>55</v>
      </c>
      <c r="G27" s="84">
        <f>' Total (exc. litter &amp; waste)'!G27</f>
        <v>45</v>
      </c>
      <c r="H27" s="84">
        <f>' Total (exc. litter &amp; waste)'!H27</f>
        <v>0</v>
      </c>
      <c r="I27" s="82">
        <f>' Total (exc. litter &amp; waste)'!I27</f>
        <v>2</v>
      </c>
      <c r="J27" s="82">
        <f>' Total (exc. litter &amp; waste)'!J27</f>
        <v>7</v>
      </c>
    </row>
    <row r="28" spans="1:14" s="20" customFormat="1" x14ac:dyDescent="0.2">
      <c r="A28" s="13" t="s">
        <v>26</v>
      </c>
      <c r="B28" s="84">
        <f>' Total (exc. litter &amp; waste)'!B28</f>
        <v>682</v>
      </c>
      <c r="C28" s="84">
        <f>' Total (exc. litter &amp; waste)'!C28</f>
        <v>77</v>
      </c>
      <c r="D28" s="84">
        <f>' Total (exc. litter &amp; waste)'!D28</f>
        <v>633</v>
      </c>
      <c r="E28" s="84">
        <f>' Total (exc. litter &amp; waste)'!E28</f>
        <v>241</v>
      </c>
      <c r="F28" s="84">
        <f>' Total (exc. litter &amp; waste)'!F28</f>
        <v>116</v>
      </c>
      <c r="G28" s="84">
        <f>' Total (exc. litter &amp; waste)'!G28</f>
        <v>392</v>
      </c>
      <c r="H28" s="84">
        <f>' Total (exc. litter &amp; waste)'!H28</f>
        <v>5</v>
      </c>
      <c r="I28" s="82">
        <f>' Total (exc. litter &amp; waste)'!I28</f>
        <v>27</v>
      </c>
      <c r="J28" s="82">
        <f>' Total (exc. litter &amp; waste)'!J28</f>
        <v>33</v>
      </c>
    </row>
    <row r="29" spans="1:14" s="20" customFormat="1" x14ac:dyDescent="0.2">
      <c r="A29" s="13" t="s">
        <v>27</v>
      </c>
      <c r="B29" s="84">
        <f>' Total (exc. litter &amp; waste)'!B29</f>
        <v>1628</v>
      </c>
      <c r="C29" s="84">
        <f>' Total (exc. litter &amp; waste)'!C29</f>
        <v>49</v>
      </c>
      <c r="D29" s="84">
        <f>' Total (exc. litter &amp; waste)'!D29</f>
        <v>1447</v>
      </c>
      <c r="E29" s="84">
        <f>' Total (exc. litter &amp; waste)'!E29</f>
        <v>788</v>
      </c>
      <c r="F29" s="84">
        <f>' Total (exc. litter &amp; waste)'!F29</f>
        <v>355</v>
      </c>
      <c r="G29" s="84">
        <f>' Total (exc. litter &amp; waste)'!G29</f>
        <v>659</v>
      </c>
      <c r="H29" s="84">
        <f>' Total (exc. litter &amp; waste)'!H29</f>
        <v>28</v>
      </c>
      <c r="I29" s="82">
        <f>' Total (exc. litter &amp; waste)'!I29</f>
        <v>32</v>
      </c>
      <c r="J29" s="82">
        <f>' Total (exc. litter &amp; waste)'!J29</f>
        <v>104</v>
      </c>
    </row>
    <row r="30" spans="1:14" s="20" customFormat="1" x14ac:dyDescent="0.2">
      <c r="A30" s="13" t="s">
        <v>28</v>
      </c>
      <c r="B30" s="84">
        <f>' Total (exc. litter &amp; waste)'!B30</f>
        <v>1172</v>
      </c>
      <c r="C30" s="84">
        <f>' Total (exc. litter &amp; waste)'!C30</f>
        <v>384</v>
      </c>
      <c r="D30" s="84">
        <f>' Total (exc. litter &amp; waste)'!D30</f>
        <v>1142</v>
      </c>
      <c r="E30" s="84">
        <f>' Total (exc. litter &amp; waste)'!E30</f>
        <v>590</v>
      </c>
      <c r="F30" s="84">
        <f>' Total (exc. litter &amp; waste)'!F30</f>
        <v>384</v>
      </c>
      <c r="G30" s="84">
        <f>' Total (exc. litter &amp; waste)'!G30</f>
        <v>552</v>
      </c>
      <c r="H30" s="84">
        <f>' Total (exc. litter &amp; waste)'!H30</f>
        <v>9</v>
      </c>
      <c r="I30" s="82">
        <f>' Total (exc. litter &amp; waste)'!I30</f>
        <v>32</v>
      </c>
      <c r="J30" s="82">
        <f>' Total (exc. litter &amp; waste)'!J30</f>
        <v>70</v>
      </c>
    </row>
    <row r="31" spans="1:14" s="20" customFormat="1" x14ac:dyDescent="0.2">
      <c r="A31" s="25" t="s">
        <v>56</v>
      </c>
      <c r="B31" s="84">
        <f>'Litter &amp; Waste'!B4</f>
        <v>1</v>
      </c>
      <c r="C31" s="84">
        <f>'Litter &amp; Waste'!C4</f>
        <v>0</v>
      </c>
      <c r="D31" s="84">
        <f>'Litter &amp; Waste'!D4</f>
        <v>1</v>
      </c>
      <c r="E31" s="84">
        <f>'Litter &amp; Waste'!E4</f>
        <v>1</v>
      </c>
      <c r="F31" s="84">
        <f>'Litter &amp; Waste'!F4</f>
        <v>1</v>
      </c>
      <c r="G31" s="84">
        <f>'Litter &amp; Waste'!G4</f>
        <v>0</v>
      </c>
      <c r="H31" s="84">
        <f>'Litter &amp; Waste'!H4</f>
        <v>0</v>
      </c>
      <c r="I31" s="82">
        <f>'Litter &amp; Waste'!J4</f>
        <v>0</v>
      </c>
      <c r="J31" s="82">
        <f>'Litter &amp; Waste'!I4</f>
        <v>0</v>
      </c>
    </row>
    <row r="32" spans="1:14" s="20" customFormat="1" x14ac:dyDescent="0.2">
      <c r="A32" s="13" t="s">
        <v>29</v>
      </c>
      <c r="B32" s="84">
        <f>' Total (exc. litter &amp; waste)'!B31</f>
        <v>354</v>
      </c>
      <c r="C32" s="84">
        <f>' Total (exc. litter &amp; waste)'!C31</f>
        <v>3</v>
      </c>
      <c r="D32" s="84">
        <f>' Total (exc. litter &amp; waste)'!D31</f>
        <v>317</v>
      </c>
      <c r="E32" s="84">
        <f>' Total (exc. litter &amp; waste)'!E31</f>
        <v>136</v>
      </c>
      <c r="F32" s="84">
        <f>' Total (exc. litter &amp; waste)'!F31</f>
        <v>56</v>
      </c>
      <c r="G32" s="84">
        <f>' Total (exc. litter &amp; waste)'!G31</f>
        <v>181</v>
      </c>
      <c r="H32" s="84">
        <f>' Total (exc. litter &amp; waste)'!H31</f>
        <v>1</v>
      </c>
      <c r="I32" s="82">
        <f>' Total (exc. litter &amp; waste)'!I31</f>
        <v>2</v>
      </c>
      <c r="J32" s="82">
        <f>' Total (exc. litter &amp; waste)'!J31</f>
        <v>19</v>
      </c>
    </row>
    <row r="33" spans="1:19" s="20" customFormat="1" x14ac:dyDescent="0.2">
      <c r="A33" s="13" t="s">
        <v>30</v>
      </c>
      <c r="B33" s="84">
        <f>' Total (exc. litter &amp; waste)'!B32</f>
        <v>573</v>
      </c>
      <c r="C33" s="84">
        <f>' Total (exc. litter &amp; waste)'!C32</f>
        <v>22</v>
      </c>
      <c r="D33" s="84">
        <f>' Total (exc. litter &amp; waste)'!D32</f>
        <v>457</v>
      </c>
      <c r="E33" s="84">
        <f>' Total (exc. litter &amp; waste)'!E32</f>
        <v>167</v>
      </c>
      <c r="F33" s="84">
        <f>' Total (exc. litter &amp; waste)'!F32</f>
        <v>29</v>
      </c>
      <c r="G33" s="84">
        <f>' Total (exc. litter &amp; waste)'!G32</f>
        <v>290</v>
      </c>
      <c r="H33" s="84">
        <f>' Total (exc. litter &amp; waste)'!H32</f>
        <v>9</v>
      </c>
      <c r="I33" s="82">
        <f>' Total (exc. litter &amp; waste)'!I32</f>
        <v>57</v>
      </c>
      <c r="J33" s="82">
        <f>' Total (exc. litter &amp; waste)'!J32</f>
        <v>42</v>
      </c>
    </row>
    <row r="34" spans="1:19" s="20" customFormat="1" x14ac:dyDescent="0.2">
      <c r="A34" s="13" t="s">
        <v>31</v>
      </c>
      <c r="B34" s="84">
        <f>' Total (exc. litter &amp; waste)'!B33</f>
        <v>182</v>
      </c>
      <c r="C34" s="84">
        <f>' Total (exc. litter &amp; waste)'!C33</f>
        <v>26</v>
      </c>
      <c r="D34" s="84">
        <f>' Total (exc. litter &amp; waste)'!D33</f>
        <v>176</v>
      </c>
      <c r="E34" s="84">
        <f>' Total (exc. litter &amp; waste)'!E33</f>
        <v>42</v>
      </c>
      <c r="F34" s="84">
        <f>' Total (exc. litter &amp; waste)'!F33</f>
        <v>15</v>
      </c>
      <c r="G34" s="84">
        <f>' Total (exc. litter &amp; waste)'!G33</f>
        <v>134</v>
      </c>
      <c r="H34" s="84">
        <f>' Total (exc. litter &amp; waste)'!H33</f>
        <v>1</v>
      </c>
      <c r="I34" s="82">
        <f>' Total (exc. litter &amp; waste)'!I33</f>
        <v>8</v>
      </c>
      <c r="J34" s="82">
        <f>' Total (exc. litter &amp; waste)'!J33</f>
        <v>4</v>
      </c>
    </row>
    <row r="35" spans="1:19" s="20" customFormat="1" x14ac:dyDescent="0.2">
      <c r="A35" s="13" t="s">
        <v>32</v>
      </c>
      <c r="B35" s="84">
        <f>' Total (exc. litter &amp; waste)'!B34</f>
        <v>629</v>
      </c>
      <c r="C35" s="84">
        <f>' Total (exc. litter &amp; waste)'!C34</f>
        <v>89</v>
      </c>
      <c r="D35" s="84">
        <f>' Total (exc. litter &amp; waste)'!D34</f>
        <v>607</v>
      </c>
      <c r="E35" s="84">
        <f>' Total (exc. litter &amp; waste)'!E34</f>
        <v>323</v>
      </c>
      <c r="F35" s="84">
        <f>' Total (exc. litter &amp; waste)'!F34</f>
        <v>97</v>
      </c>
      <c r="G35" s="84">
        <f>' Total (exc. litter &amp; waste)'!G34</f>
        <v>284</v>
      </c>
      <c r="H35" s="84">
        <f>' Total (exc. litter &amp; waste)'!H34</f>
        <v>8</v>
      </c>
      <c r="I35" s="82">
        <f>' Total (exc. litter &amp; waste)'!I34</f>
        <v>17</v>
      </c>
      <c r="J35" s="82">
        <f>' Total (exc. litter &amp; waste)'!J34</f>
        <v>30</v>
      </c>
    </row>
    <row r="36" spans="1:19" s="20" customFormat="1" x14ac:dyDescent="0.2">
      <c r="A36" s="13" t="s">
        <v>33</v>
      </c>
      <c r="B36" s="84">
        <f>' Total (exc. litter &amp; waste)'!B35</f>
        <v>6218</v>
      </c>
      <c r="C36" s="84">
        <f>' Total (exc. litter &amp; waste)'!C35</f>
        <v>2865</v>
      </c>
      <c r="D36" s="84">
        <f>' Total (exc. litter &amp; waste)'!D35</f>
        <v>5169</v>
      </c>
      <c r="E36" s="84">
        <f>' Total (exc. litter &amp; waste)'!E35</f>
        <v>2479</v>
      </c>
      <c r="F36" s="84">
        <f>' Total (exc. litter &amp; waste)'!F35</f>
        <v>1729</v>
      </c>
      <c r="G36" s="84">
        <f>' Total (exc. litter &amp; waste)'!G35</f>
        <v>2690</v>
      </c>
      <c r="H36" s="84">
        <f>' Total (exc. litter &amp; waste)'!H35</f>
        <v>13</v>
      </c>
      <c r="I36" s="82">
        <f>' Total (exc. litter &amp; waste)'!I35</f>
        <v>150</v>
      </c>
      <c r="J36" s="82">
        <f>' Total (exc. litter &amp; waste)'!J35</f>
        <v>374</v>
      </c>
    </row>
    <row r="37" spans="1:19" s="20" customFormat="1" x14ac:dyDescent="0.2">
      <c r="A37" s="13" t="s">
        <v>34</v>
      </c>
      <c r="B37" s="84">
        <f>' Total (exc. litter &amp; waste)'!B36</f>
        <v>1096</v>
      </c>
      <c r="C37" s="84">
        <f>' Total (exc. litter &amp; waste)'!C36</f>
        <v>357</v>
      </c>
      <c r="D37" s="84">
        <f>' Total (exc. litter &amp; waste)'!D36</f>
        <v>1051</v>
      </c>
      <c r="E37" s="84">
        <f>' Total (exc. litter &amp; waste)'!E36</f>
        <v>462</v>
      </c>
      <c r="F37" s="84">
        <f>' Total (exc. litter &amp; waste)'!F36</f>
        <v>179</v>
      </c>
      <c r="G37" s="84">
        <f>' Total (exc. litter &amp; waste)'!G36</f>
        <v>589</v>
      </c>
      <c r="H37" s="84">
        <f>' Total (exc. litter &amp; waste)'!H36</f>
        <v>9</v>
      </c>
      <c r="I37" s="82">
        <f>' Total (exc. litter &amp; waste)'!I36</f>
        <v>16</v>
      </c>
      <c r="J37" s="82">
        <f>' Total (exc. litter &amp; waste)'!J36</f>
        <v>113</v>
      </c>
    </row>
    <row r="38" spans="1:19" s="20" customFormat="1" x14ac:dyDescent="0.2">
      <c r="A38" s="13" t="s">
        <v>35</v>
      </c>
      <c r="B38" s="84">
        <f>' Total (exc. litter &amp; waste)'!B37</f>
        <v>718</v>
      </c>
      <c r="C38" s="84">
        <f>' Total (exc. litter &amp; waste)'!C37</f>
        <v>45</v>
      </c>
      <c r="D38" s="84">
        <f>' Total (exc. litter &amp; waste)'!D37</f>
        <v>620</v>
      </c>
      <c r="E38" s="84">
        <f>' Total (exc. litter &amp; waste)'!E37</f>
        <v>261</v>
      </c>
      <c r="F38" s="84">
        <f>' Total (exc. litter &amp; waste)'!F37</f>
        <v>142</v>
      </c>
      <c r="G38" s="84">
        <f>' Total (exc. litter &amp; waste)'!G37</f>
        <v>359</v>
      </c>
      <c r="H38" s="84">
        <f>' Total (exc. litter &amp; waste)'!H37</f>
        <v>8</v>
      </c>
      <c r="I38" s="82">
        <f>' Total (exc. litter &amp; waste)'!I37</f>
        <v>13</v>
      </c>
      <c r="J38" s="82">
        <f>' Total (exc. litter &amp; waste)'!J37</f>
        <v>39</v>
      </c>
    </row>
    <row r="39" spans="1:19" s="20" customFormat="1" x14ac:dyDescent="0.2">
      <c r="A39" s="26" t="s">
        <v>92</v>
      </c>
      <c r="B39" s="84">
        <f>SUM('Litter &amp; Waste'!B5)</f>
        <v>3</v>
      </c>
      <c r="C39" s="84">
        <f>SUM('Litter &amp; Waste'!C5)</f>
        <v>0</v>
      </c>
      <c r="D39" s="84">
        <f>SUM('Litter &amp; Waste'!D5)</f>
        <v>4</v>
      </c>
      <c r="E39" s="84">
        <f>SUM('Litter &amp; Waste'!E5)</f>
        <v>4</v>
      </c>
      <c r="F39" s="84">
        <f>SUM('Litter &amp; Waste'!F5)</f>
        <v>0</v>
      </c>
      <c r="G39" s="84">
        <f>SUM('Litter &amp; Waste'!G5)</f>
        <v>0</v>
      </c>
      <c r="H39" s="84">
        <f>SUM('Litter &amp; Waste'!H5)</f>
        <v>0</v>
      </c>
      <c r="I39" s="82">
        <f>SUM('Litter &amp; Waste'!J5)</f>
        <v>0</v>
      </c>
      <c r="J39" s="82">
        <f>SUM('Litter &amp; Waste'!I5)</f>
        <v>0</v>
      </c>
    </row>
    <row r="40" spans="1:19" s="20" customFormat="1" x14ac:dyDescent="0.2">
      <c r="A40" s="73" t="s">
        <v>36</v>
      </c>
      <c r="B40" s="85">
        <f>' Total (exc. litter &amp; waste)'!B38</f>
        <v>766</v>
      </c>
      <c r="C40" s="85">
        <f>' Total (exc. litter &amp; waste)'!C38</f>
        <v>658</v>
      </c>
      <c r="D40" s="85">
        <f>' Total (exc. litter &amp; waste)'!D38</f>
        <v>700</v>
      </c>
      <c r="E40" s="85">
        <f>' Total (exc. litter &amp; waste)'!E38</f>
        <v>297</v>
      </c>
      <c r="F40" s="85">
        <f>' Total (exc. litter &amp; waste)'!F38</f>
        <v>202</v>
      </c>
      <c r="G40" s="85">
        <f>' Total (exc. litter &amp; waste)'!G38</f>
        <v>403</v>
      </c>
      <c r="H40" s="85">
        <f>' Total (exc. litter &amp; waste)'!H38</f>
        <v>3</v>
      </c>
      <c r="I40" s="83">
        <f>' Total (exc. litter &amp; waste)'!I38</f>
        <v>10</v>
      </c>
      <c r="J40" s="83">
        <f>' Total (exc. litter &amp; waste)'!J38</f>
        <v>59</v>
      </c>
    </row>
    <row r="41" spans="1:19" s="10" customFormat="1" x14ac:dyDescent="0.2">
      <c r="A41" s="67"/>
      <c r="B41" s="86"/>
      <c r="C41" s="86"/>
      <c r="D41" s="86"/>
      <c r="E41" s="86"/>
      <c r="F41" s="86"/>
      <c r="G41" s="86"/>
      <c r="H41" s="86"/>
      <c r="I41" s="62"/>
      <c r="J41" s="62"/>
    </row>
    <row r="42" spans="1:19" s="20" customFormat="1" x14ac:dyDescent="0.2">
      <c r="A42" s="15" t="s">
        <v>37</v>
      </c>
      <c r="B42" s="64">
        <f t="shared" ref="B42:J42" si="0">SUM(B4:B40)</f>
        <v>36288</v>
      </c>
      <c r="C42" s="64">
        <f t="shared" si="0"/>
        <v>7847</v>
      </c>
      <c r="D42" s="64">
        <f t="shared" si="0"/>
        <v>32035</v>
      </c>
      <c r="E42" s="64">
        <f t="shared" si="0"/>
        <v>16426</v>
      </c>
      <c r="F42" s="64">
        <f t="shared" si="0"/>
        <v>9624</v>
      </c>
      <c r="G42" s="64">
        <f t="shared" si="0"/>
        <v>15609</v>
      </c>
      <c r="H42" s="64">
        <f t="shared" si="0"/>
        <v>281</v>
      </c>
      <c r="I42" s="64">
        <f t="shared" si="0"/>
        <v>810</v>
      </c>
      <c r="J42" s="55">
        <f t="shared" si="0"/>
        <v>2152</v>
      </c>
    </row>
    <row r="43" spans="1:19" s="20" customFormat="1" x14ac:dyDescent="0.2">
      <c r="A43" s="21"/>
      <c r="B43" s="22"/>
      <c r="C43" s="22"/>
      <c r="E43" s="22"/>
      <c r="F43" s="22"/>
      <c r="G43" s="22"/>
      <c r="H43" s="22"/>
      <c r="I43" s="22"/>
      <c r="J43" s="22"/>
    </row>
    <row r="44" spans="1:19" s="20" customFormat="1" x14ac:dyDescent="0.2"/>
    <row r="45" spans="1:19" s="11" customFormat="1" x14ac:dyDescent="0.2">
      <c r="A45" s="19"/>
    </row>
    <row r="46" spans="1:19" s="11" customFormat="1" ht="38.25" x14ac:dyDescent="0.2">
      <c r="A46" s="80" t="s">
        <v>41</v>
      </c>
      <c r="B46" s="88" t="s">
        <v>59</v>
      </c>
      <c r="C46" s="89" t="s">
        <v>60</v>
      </c>
      <c r="D46" s="89" t="s">
        <v>61</v>
      </c>
      <c r="E46" s="89" t="s">
        <v>62</v>
      </c>
      <c r="F46" s="72" t="s">
        <v>40</v>
      </c>
      <c r="G46" s="89" t="s">
        <v>63</v>
      </c>
      <c r="H46" s="89" t="s">
        <v>64</v>
      </c>
      <c r="I46" s="89" t="s">
        <v>65</v>
      </c>
      <c r="J46" s="89" t="s">
        <v>66</v>
      </c>
      <c r="K46" s="89" t="s">
        <v>67</v>
      </c>
      <c r="L46" s="72" t="s">
        <v>51</v>
      </c>
      <c r="M46" s="72" t="s">
        <v>68</v>
      </c>
      <c r="N46" s="9"/>
      <c r="O46" s="9"/>
      <c r="P46" s="9"/>
      <c r="Q46" s="9"/>
      <c r="R46" s="9"/>
      <c r="S46" s="9"/>
    </row>
    <row r="47" spans="1:19" s="20" customFormat="1" x14ac:dyDescent="0.2">
      <c r="A47" s="24" t="s">
        <v>3</v>
      </c>
      <c r="B47" s="84">
        <f>' Total (exc. litter &amp; waste)'!B45</f>
        <v>1</v>
      </c>
      <c r="C47" s="84">
        <f>' Total (exc. litter &amp; waste)'!C45</f>
        <v>0</v>
      </c>
      <c r="D47" s="84">
        <f>' Total (exc. litter &amp; waste)'!D48</f>
        <v>1</v>
      </c>
      <c r="E47" s="84">
        <f>' Total (exc. litter &amp; waste)'!E45</f>
        <v>0</v>
      </c>
      <c r="F47" s="93">
        <f>' Total (exc. litter &amp; waste)'!F45</f>
        <v>0</v>
      </c>
      <c r="G47" s="84">
        <f>' Total (exc. litter &amp; waste)'!G45</f>
        <v>0</v>
      </c>
      <c r="H47" s="84">
        <f>' Total (exc. litter &amp; waste)'!H45</f>
        <v>2</v>
      </c>
      <c r="I47" s="84">
        <f>' Total (exc. litter &amp; waste)'!I45</f>
        <v>2</v>
      </c>
      <c r="J47" s="84">
        <f ca="1">J47</f>
        <v>0</v>
      </c>
      <c r="K47" s="84">
        <f>' Total (exc. litter &amp; waste)'!K45</f>
        <v>2</v>
      </c>
      <c r="L47" s="93">
        <f>' Total (exc. litter &amp; waste)'!L45</f>
        <v>200</v>
      </c>
      <c r="M47" s="81">
        <f>' Total (exc. litter &amp; waste)'!M45</f>
        <v>0</v>
      </c>
    </row>
    <row r="48" spans="1:19" s="20" customFormat="1" x14ac:dyDescent="0.2">
      <c r="A48" s="25" t="s">
        <v>4</v>
      </c>
      <c r="B48" s="84">
        <f>' Total (exc. litter &amp; waste)'!B46</f>
        <v>4</v>
      </c>
      <c r="C48" s="84">
        <f>' Total (exc. litter &amp; waste)'!C46</f>
        <v>2</v>
      </c>
      <c r="D48" s="84">
        <f>' Total (exc. litter &amp; waste)'!D49</f>
        <v>0</v>
      </c>
      <c r="E48" s="84">
        <f>' Total (exc. litter &amp; waste)'!E46</f>
        <v>0</v>
      </c>
      <c r="F48" s="93">
        <f>' Total (exc. litter &amp; waste)'!F46</f>
        <v>0</v>
      </c>
      <c r="G48" s="84">
        <f>' Total (exc. litter &amp; waste)'!G46</f>
        <v>2</v>
      </c>
      <c r="H48" s="84">
        <f>' Total (exc. litter &amp; waste)'!H46</f>
        <v>0</v>
      </c>
      <c r="I48" s="84">
        <f>' Total (exc. litter &amp; waste)'!I46</f>
        <v>0</v>
      </c>
      <c r="J48" s="84">
        <f>' Total (exc. litter &amp; waste)'!J46</f>
        <v>0</v>
      </c>
      <c r="K48" s="84">
        <f>' Total (exc. litter &amp; waste)'!K46</f>
        <v>0</v>
      </c>
      <c r="L48" s="93">
        <f>' Total (exc. litter &amp; waste)'!L46</f>
        <v>0</v>
      </c>
      <c r="M48" s="82">
        <f>' Total (exc. litter &amp; waste)'!M46</f>
        <v>0</v>
      </c>
    </row>
    <row r="49" spans="1:13" s="20" customFormat="1" x14ac:dyDescent="0.2">
      <c r="A49" s="25" t="s">
        <v>5</v>
      </c>
      <c r="B49" s="84">
        <f>' Total (exc. litter &amp; waste)'!B47</f>
        <v>2</v>
      </c>
      <c r="C49" s="84">
        <f>' Total (exc. litter &amp; waste)'!C47</f>
        <v>0</v>
      </c>
      <c r="D49" s="84">
        <f>' Total (exc. litter &amp; waste)'!D50</f>
        <v>0</v>
      </c>
      <c r="E49" s="84">
        <f>' Total (exc. litter &amp; waste)'!E47</f>
        <v>0</v>
      </c>
      <c r="F49" s="93">
        <f>' Total (exc. litter &amp; waste)'!F47</f>
        <v>0</v>
      </c>
      <c r="G49" s="84">
        <f>' Total (exc. litter &amp; waste)'!G47</f>
        <v>0</v>
      </c>
      <c r="H49" s="84">
        <f>' Total (exc. litter &amp; waste)'!H47</f>
        <v>0</v>
      </c>
      <c r="I49" s="84">
        <f>' Total (exc. litter &amp; waste)'!I47</f>
        <v>0</v>
      </c>
      <c r="J49" s="84">
        <f>' Total (exc. litter &amp; waste)'!J47</f>
        <v>0</v>
      </c>
      <c r="K49" s="84">
        <f>' Total (exc. litter &amp; waste)'!K47</f>
        <v>0</v>
      </c>
      <c r="L49" s="93">
        <f>' Total (exc. litter &amp; waste)'!L47</f>
        <v>0</v>
      </c>
      <c r="M49" s="82">
        <f>' Total (exc. litter &amp; waste)'!M47</f>
        <v>0</v>
      </c>
    </row>
    <row r="50" spans="1:13" s="20" customFormat="1" x14ac:dyDescent="0.2">
      <c r="A50" s="13" t="s">
        <v>6</v>
      </c>
      <c r="B50" s="84">
        <f>' Total (exc. litter &amp; waste)'!B48</f>
        <v>1</v>
      </c>
      <c r="C50" s="84">
        <f>' Total (exc. litter &amp; waste)'!C48</f>
        <v>0</v>
      </c>
      <c r="D50" s="84">
        <f>' Total (exc. litter &amp; waste)'!D51</f>
        <v>0</v>
      </c>
      <c r="E50" s="84">
        <f>' Total (exc. litter &amp; waste)'!E48</f>
        <v>0</v>
      </c>
      <c r="F50" s="93">
        <f>' Total (exc. litter &amp; waste)'!F48</f>
        <v>0</v>
      </c>
      <c r="G50" s="84">
        <f>' Total (exc. litter &amp; waste)'!G48</f>
        <v>0</v>
      </c>
      <c r="H50" s="84">
        <f>' Total (exc. litter &amp; waste)'!H48</f>
        <v>0</v>
      </c>
      <c r="I50" s="84">
        <f>' Total (exc. litter &amp; waste)'!I48</f>
        <v>0</v>
      </c>
      <c r="J50" s="84">
        <f>' Total (exc. litter &amp; waste)'!J48</f>
        <v>0</v>
      </c>
      <c r="K50" s="84">
        <f>' Total (exc. litter &amp; waste)'!K48</f>
        <v>0</v>
      </c>
      <c r="L50" s="93">
        <f>' Total (exc. litter &amp; waste)'!L48</f>
        <v>0</v>
      </c>
      <c r="M50" s="82">
        <f>' Total (exc. litter &amp; waste)'!M48</f>
        <v>0</v>
      </c>
    </row>
    <row r="51" spans="1:13" s="20" customFormat="1" x14ac:dyDescent="0.2">
      <c r="A51" s="13" t="s">
        <v>7</v>
      </c>
      <c r="B51" s="84">
        <f>' Total (exc. litter &amp; waste)'!B49</f>
        <v>0</v>
      </c>
      <c r="C51" s="84">
        <f>' Total (exc. litter &amp; waste)'!C49</f>
        <v>0</v>
      </c>
      <c r="D51" s="84">
        <f>' Total (exc. litter &amp; waste)'!D52</f>
        <v>3</v>
      </c>
      <c r="E51" s="84">
        <f>' Total (exc. litter &amp; waste)'!E49</f>
        <v>0</v>
      </c>
      <c r="F51" s="93">
        <f>' Total (exc. litter &amp; waste)'!F49</f>
        <v>0</v>
      </c>
      <c r="G51" s="84">
        <f>' Total (exc. litter &amp; waste)'!G49</f>
        <v>0</v>
      </c>
      <c r="H51" s="84">
        <f>' Total (exc. litter &amp; waste)'!H49</f>
        <v>0</v>
      </c>
      <c r="I51" s="84">
        <f>' Total (exc. litter &amp; waste)'!I49</f>
        <v>0</v>
      </c>
      <c r="J51" s="84">
        <f>' Total (exc. litter &amp; waste)'!J49</f>
        <v>0</v>
      </c>
      <c r="K51" s="84">
        <f>' Total (exc. litter &amp; waste)'!K49</f>
        <v>0</v>
      </c>
      <c r="L51" s="93">
        <f>' Total (exc. litter &amp; waste)'!L49</f>
        <v>0</v>
      </c>
      <c r="M51" s="82">
        <f>' Total (exc. litter &amp; waste)'!M49</f>
        <v>0</v>
      </c>
    </row>
    <row r="52" spans="1:13" s="20" customFormat="1" x14ac:dyDescent="0.2">
      <c r="A52" s="13" t="s">
        <v>8</v>
      </c>
      <c r="B52" s="84">
        <f>' Total (exc. litter &amp; waste)'!B50</f>
        <v>0</v>
      </c>
      <c r="C52" s="84">
        <f>' Total (exc. litter &amp; waste)'!C50</f>
        <v>0</v>
      </c>
      <c r="D52" s="84">
        <f>' Total (exc. litter &amp; waste)'!D53</f>
        <v>0</v>
      </c>
      <c r="E52" s="84">
        <f>' Total (exc. litter &amp; waste)'!E50</f>
        <v>0</v>
      </c>
      <c r="F52" s="93">
        <f>' Total (exc. litter &amp; waste)'!F50</f>
        <v>0</v>
      </c>
      <c r="G52" s="84">
        <f>' Total (exc. litter &amp; waste)'!G50</f>
        <v>0</v>
      </c>
      <c r="H52" s="84">
        <f>' Total (exc. litter &amp; waste)'!H50</f>
        <v>1</v>
      </c>
      <c r="I52" s="84">
        <f>' Total (exc. litter &amp; waste)'!I50</f>
        <v>1</v>
      </c>
      <c r="J52" s="84">
        <f>' Total (exc. litter &amp; waste)'!J50</f>
        <v>0</v>
      </c>
      <c r="K52" s="84">
        <f>' Total (exc. litter &amp; waste)'!K50</f>
        <v>1</v>
      </c>
      <c r="L52" s="93">
        <f>' Total (exc. litter &amp; waste)'!L50</f>
        <v>90.63</v>
      </c>
      <c r="M52" s="82">
        <f>' Total (exc. litter &amp; waste)'!M50</f>
        <v>0</v>
      </c>
    </row>
    <row r="53" spans="1:13" s="20" customFormat="1" x14ac:dyDescent="0.2">
      <c r="A53" s="13" t="s">
        <v>9</v>
      </c>
      <c r="B53" s="84">
        <f>' Total (exc. litter &amp; waste)'!B51</f>
        <v>1</v>
      </c>
      <c r="C53" s="84">
        <f>' Total (exc. litter &amp; waste)'!C51</f>
        <v>1</v>
      </c>
      <c r="D53" s="84">
        <f>' Total (exc. litter &amp; waste)'!D54</f>
        <v>0</v>
      </c>
      <c r="E53" s="84">
        <f>' Total (exc. litter &amp; waste)'!E51</f>
        <v>0</v>
      </c>
      <c r="F53" s="93">
        <f>' Total (exc. litter &amp; waste)'!F51</f>
        <v>0</v>
      </c>
      <c r="G53" s="84">
        <f>' Total (exc. litter &amp; waste)'!G51</f>
        <v>1</v>
      </c>
      <c r="H53" s="84">
        <f>' Total (exc. litter &amp; waste)'!H51</f>
        <v>5</v>
      </c>
      <c r="I53" s="84">
        <f>' Total (exc. litter &amp; waste)'!I51</f>
        <v>5</v>
      </c>
      <c r="J53" s="84">
        <f>' Total (exc. litter &amp; waste)'!J51</f>
        <v>0</v>
      </c>
      <c r="K53" s="84">
        <f>' Total (exc. litter &amp; waste)'!K51</f>
        <v>3</v>
      </c>
      <c r="L53" s="93">
        <f>' Total (exc. litter &amp; waste)'!L51</f>
        <v>224.1</v>
      </c>
      <c r="M53" s="82">
        <f>' Total (exc. litter &amp; waste)'!M51</f>
        <v>2</v>
      </c>
    </row>
    <row r="54" spans="1:13" s="20" customFormat="1" x14ac:dyDescent="0.2">
      <c r="A54" s="13" t="s">
        <v>10</v>
      </c>
      <c r="B54" s="84">
        <f>' Total (exc. litter &amp; waste)'!B52</f>
        <v>3</v>
      </c>
      <c r="C54" s="84">
        <f>' Total (exc. litter &amp; waste)'!C52</f>
        <v>0</v>
      </c>
      <c r="D54" s="84">
        <f>' Total (exc. litter &amp; waste)'!D55</f>
        <v>0</v>
      </c>
      <c r="E54" s="84">
        <f>' Total (exc. litter &amp; waste)'!E52</f>
        <v>0</v>
      </c>
      <c r="F54" s="93">
        <f>' Total (exc. litter &amp; waste)'!F52</f>
        <v>0</v>
      </c>
      <c r="G54" s="84">
        <f>' Total (exc. litter &amp; waste)'!G52</f>
        <v>0</v>
      </c>
      <c r="H54" s="84">
        <f>' Total (exc. litter &amp; waste)'!H52</f>
        <v>0</v>
      </c>
      <c r="I54" s="84">
        <f>' Total (exc. litter &amp; waste)'!I52</f>
        <v>0</v>
      </c>
      <c r="J54" s="84">
        <f>' Total (exc. litter &amp; waste)'!J52</f>
        <v>0</v>
      </c>
      <c r="K54" s="84">
        <f>' Total (exc. litter &amp; waste)'!K52</f>
        <v>0</v>
      </c>
      <c r="L54" s="93">
        <f>' Total (exc. litter &amp; waste)'!L52</f>
        <v>0</v>
      </c>
      <c r="M54" s="82">
        <f>' Total (exc. litter &amp; waste)'!M52</f>
        <v>0</v>
      </c>
    </row>
    <row r="55" spans="1:13" s="20" customFormat="1" x14ac:dyDescent="0.2">
      <c r="A55" s="13" t="s">
        <v>11</v>
      </c>
      <c r="B55" s="84">
        <f>' Total (exc. litter &amp; waste)'!B53</f>
        <v>1</v>
      </c>
      <c r="C55" s="84">
        <f>' Total (exc. litter &amp; waste)'!C53</f>
        <v>1</v>
      </c>
      <c r="D55" s="84">
        <f>' Total (exc. litter &amp; waste)'!D56</f>
        <v>0</v>
      </c>
      <c r="E55" s="84">
        <f>' Total (exc. litter &amp; waste)'!E53</f>
        <v>1</v>
      </c>
      <c r="F55" s="93">
        <f>' Total (exc. litter &amp; waste)'!F53</f>
        <v>69</v>
      </c>
      <c r="G55" s="84">
        <f>' Total (exc. litter &amp; waste)'!G53</f>
        <v>0</v>
      </c>
      <c r="H55" s="84">
        <f>' Total (exc. litter &amp; waste)'!H53</f>
        <v>0</v>
      </c>
      <c r="I55" s="84">
        <f>' Total (exc. litter &amp; waste)'!I53</f>
        <v>0</v>
      </c>
      <c r="J55" s="84">
        <f>' Total (exc. litter &amp; waste)'!J53</f>
        <v>0</v>
      </c>
      <c r="K55" s="84">
        <f>' Total (exc. litter &amp; waste)'!K53</f>
        <v>0</v>
      </c>
      <c r="L55" s="93">
        <f>' Total (exc. litter &amp; waste)'!L53</f>
        <v>0</v>
      </c>
      <c r="M55" s="82">
        <f>' Total (exc. litter &amp; waste)'!M53</f>
        <v>0</v>
      </c>
    </row>
    <row r="56" spans="1:13" s="20" customFormat="1" x14ac:dyDescent="0.2">
      <c r="A56" s="13" t="s">
        <v>12</v>
      </c>
      <c r="B56" s="84">
        <f>' Total (exc. litter &amp; waste)'!B54</f>
        <v>0</v>
      </c>
      <c r="C56" s="84">
        <f>' Total (exc. litter &amp; waste)'!C54</f>
        <v>0</v>
      </c>
      <c r="D56" s="84">
        <f>' Total (exc. litter &amp; waste)'!D57</f>
        <v>0</v>
      </c>
      <c r="E56" s="84">
        <f>' Total (exc. litter &amp; waste)'!E54</f>
        <v>0</v>
      </c>
      <c r="F56" s="93">
        <f>' Total (exc. litter &amp; waste)'!F54</f>
        <v>0</v>
      </c>
      <c r="G56" s="84">
        <f>' Total (exc. litter &amp; waste)'!G54</f>
        <v>0</v>
      </c>
      <c r="H56" s="84">
        <f>' Total (exc. litter &amp; waste)'!H54</f>
        <v>2</v>
      </c>
      <c r="I56" s="84">
        <f>' Total (exc. litter &amp; waste)'!I54</f>
        <v>2</v>
      </c>
      <c r="J56" s="84">
        <f>' Total (exc. litter &amp; waste)'!J54</f>
        <v>0</v>
      </c>
      <c r="K56" s="84">
        <f>' Total (exc. litter &amp; waste)'!K54</f>
        <v>2</v>
      </c>
      <c r="L56" s="93">
        <f>' Total (exc. litter &amp; waste)'!L54</f>
        <v>90</v>
      </c>
      <c r="M56" s="82">
        <f>' Total (exc. litter &amp; waste)'!M54</f>
        <v>0</v>
      </c>
    </row>
    <row r="57" spans="1:13" s="20" customFormat="1" x14ac:dyDescent="0.2">
      <c r="A57" s="13" t="s">
        <v>13</v>
      </c>
      <c r="B57" s="84">
        <f>' Total (exc. litter &amp; waste)'!B55</f>
        <v>0</v>
      </c>
      <c r="C57" s="84">
        <f>' Total (exc. litter &amp; waste)'!C55</f>
        <v>0</v>
      </c>
      <c r="D57" s="84">
        <f>' Total (exc. litter &amp; waste)'!D58</f>
        <v>3</v>
      </c>
      <c r="E57" s="84">
        <f>' Total (exc. litter &amp; waste)'!E55</f>
        <v>0</v>
      </c>
      <c r="F57" s="93">
        <f>' Total (exc. litter &amp; waste)'!F55</f>
        <v>0</v>
      </c>
      <c r="G57" s="84">
        <f>' Total (exc. litter &amp; waste)'!G55</f>
        <v>0</v>
      </c>
      <c r="H57" s="84">
        <f>' Total (exc. litter &amp; waste)'!H55</f>
        <v>0</v>
      </c>
      <c r="I57" s="84">
        <f>' Total (exc. litter &amp; waste)'!I55</f>
        <v>0</v>
      </c>
      <c r="J57" s="84">
        <f>' Total (exc. litter &amp; waste)'!J55</f>
        <v>0</v>
      </c>
      <c r="K57" s="84">
        <f>' Total (exc. litter &amp; waste)'!K55</f>
        <v>0</v>
      </c>
      <c r="L57" s="93">
        <f>' Total (exc. litter &amp; waste)'!L55</f>
        <v>0</v>
      </c>
      <c r="M57" s="82">
        <f>' Total (exc. litter &amp; waste)'!M55</f>
        <v>0</v>
      </c>
    </row>
    <row r="58" spans="1:13" s="20" customFormat="1" x14ac:dyDescent="0.2">
      <c r="A58" s="13" t="s">
        <v>14</v>
      </c>
      <c r="B58" s="84">
        <f>' Total (exc. litter &amp; waste)'!B56</f>
        <v>2</v>
      </c>
      <c r="C58" s="84">
        <f>' Total (exc. litter &amp; waste)'!C56</f>
        <v>2</v>
      </c>
      <c r="D58" s="84">
        <f>' Total (exc. litter &amp; waste)'!D59</f>
        <v>0</v>
      </c>
      <c r="E58" s="84">
        <f>' Total (exc. litter &amp; waste)'!E56</f>
        <v>0</v>
      </c>
      <c r="F58" s="93">
        <f>' Total (exc. litter &amp; waste)'!F56</f>
        <v>0</v>
      </c>
      <c r="G58" s="84">
        <f>' Total (exc. litter &amp; waste)'!G56</f>
        <v>2</v>
      </c>
      <c r="H58" s="84">
        <f>' Total (exc. litter &amp; waste)'!H56</f>
        <v>0</v>
      </c>
      <c r="I58" s="84">
        <f>' Total (exc. litter &amp; waste)'!I56</f>
        <v>0</v>
      </c>
      <c r="J58" s="84">
        <f>' Total (exc. litter &amp; waste)'!J56</f>
        <v>0</v>
      </c>
      <c r="K58" s="84">
        <f>' Total (exc. litter &amp; waste)'!K56</f>
        <v>0</v>
      </c>
      <c r="L58" s="93">
        <f>' Total (exc. litter &amp; waste)'!L56</f>
        <v>0</v>
      </c>
      <c r="M58" s="82">
        <f>' Total (exc. litter &amp; waste)'!M56</f>
        <v>0</v>
      </c>
    </row>
    <row r="59" spans="1:13" s="20" customFormat="1" x14ac:dyDescent="0.2">
      <c r="A59" s="13" t="s">
        <v>15</v>
      </c>
      <c r="B59" s="84">
        <f>' Total (exc. litter &amp; waste)'!B57</f>
        <v>1</v>
      </c>
      <c r="C59" s="84">
        <f>' Total (exc. litter &amp; waste)'!C57</f>
        <v>1</v>
      </c>
      <c r="D59" s="84">
        <f>' Total (exc. litter &amp; waste)'!D60</f>
        <v>4</v>
      </c>
      <c r="E59" s="84">
        <f>' Total (exc. litter &amp; waste)'!E57</f>
        <v>0</v>
      </c>
      <c r="F59" s="93">
        <f>' Total (exc. litter &amp; waste)'!F57</f>
        <v>0</v>
      </c>
      <c r="G59" s="84">
        <f>' Total (exc. litter &amp; waste)'!G57</f>
        <v>1</v>
      </c>
      <c r="H59" s="84">
        <f>' Total (exc. litter &amp; waste)'!H57</f>
        <v>0</v>
      </c>
      <c r="I59" s="84">
        <f>' Total (exc. litter &amp; waste)'!I57</f>
        <v>0</v>
      </c>
      <c r="J59" s="84">
        <f>' Total (exc. litter &amp; waste)'!J57</f>
        <v>0</v>
      </c>
      <c r="K59" s="84">
        <f>' Total (exc. litter &amp; waste)'!K57</f>
        <v>0</v>
      </c>
      <c r="L59" s="93">
        <f>' Total (exc. litter &amp; waste)'!L57</f>
        <v>0</v>
      </c>
      <c r="M59" s="82">
        <f>' Total (exc. litter &amp; waste)'!M57</f>
        <v>0</v>
      </c>
    </row>
    <row r="60" spans="1:13" s="20" customFormat="1" x14ac:dyDescent="0.2">
      <c r="A60" s="13" t="s">
        <v>16</v>
      </c>
      <c r="B60" s="84">
        <f>' Total (exc. litter &amp; waste)'!B58</f>
        <v>5</v>
      </c>
      <c r="C60" s="84">
        <f>' Total (exc. litter &amp; waste)'!C58</f>
        <v>2</v>
      </c>
      <c r="D60" s="84">
        <f>' Total (exc. litter &amp; waste)'!D61</f>
        <v>0</v>
      </c>
      <c r="E60" s="84">
        <f>' Total (exc. litter &amp; waste)'!E58</f>
        <v>1</v>
      </c>
      <c r="F60" s="93">
        <f>' Total (exc. litter &amp; waste)'!F58</f>
        <v>70</v>
      </c>
      <c r="G60" s="84">
        <f>' Total (exc. litter &amp; waste)'!G58</f>
        <v>1</v>
      </c>
      <c r="H60" s="84">
        <f>' Total (exc. litter &amp; waste)'!H58</f>
        <v>0</v>
      </c>
      <c r="I60" s="84">
        <f>' Total (exc. litter &amp; waste)'!I58</f>
        <v>0</v>
      </c>
      <c r="J60" s="84">
        <f>' Total (exc. litter &amp; waste)'!J58</f>
        <v>0</v>
      </c>
      <c r="K60" s="84">
        <f>' Total (exc. litter &amp; waste)'!K58</f>
        <v>0</v>
      </c>
      <c r="L60" s="93">
        <f>' Total (exc. litter &amp; waste)'!L58</f>
        <v>0</v>
      </c>
      <c r="M60" s="82">
        <f>' Total (exc. litter &amp; waste)'!M58</f>
        <v>0</v>
      </c>
    </row>
    <row r="61" spans="1:13" s="20" customFormat="1" x14ac:dyDescent="0.2">
      <c r="A61" s="13" t="s">
        <v>17</v>
      </c>
      <c r="B61" s="84">
        <f>' Total (exc. litter &amp; waste)'!B59</f>
        <v>1</v>
      </c>
      <c r="C61" s="84">
        <f>' Total (exc. litter &amp; waste)'!C59</f>
        <v>1</v>
      </c>
      <c r="D61" s="84">
        <f>' Total (exc. litter &amp; waste)'!D62</f>
        <v>2</v>
      </c>
      <c r="E61" s="84">
        <f>' Total (exc. litter &amp; waste)'!E59</f>
        <v>1</v>
      </c>
      <c r="F61" s="93">
        <f>' Total (exc. litter &amp; waste)'!F59</f>
        <v>50</v>
      </c>
      <c r="G61" s="84">
        <f>' Total (exc. litter &amp; waste)'!G59</f>
        <v>0</v>
      </c>
      <c r="H61" s="84">
        <f>' Total (exc. litter &amp; waste)'!H59</f>
        <v>0</v>
      </c>
      <c r="I61" s="84">
        <f>' Total (exc. litter &amp; waste)'!I59</f>
        <v>0</v>
      </c>
      <c r="J61" s="84">
        <f>' Total (exc. litter &amp; waste)'!J59</f>
        <v>0</v>
      </c>
      <c r="K61" s="84">
        <f>' Total (exc. litter &amp; waste)'!K59</f>
        <v>0</v>
      </c>
      <c r="L61" s="93">
        <f>' Total (exc. litter &amp; waste)'!L59</f>
        <v>0</v>
      </c>
      <c r="M61" s="82">
        <f>' Total (exc. litter &amp; waste)'!M59</f>
        <v>0</v>
      </c>
    </row>
    <row r="62" spans="1:13" s="20" customFormat="1" x14ac:dyDescent="0.2">
      <c r="A62" s="13" t="s">
        <v>18</v>
      </c>
      <c r="B62" s="84">
        <f>' Total (exc. litter &amp; waste)'!B60</f>
        <v>4</v>
      </c>
      <c r="C62" s="84">
        <f>' Total (exc. litter &amp; waste)'!C60</f>
        <v>1</v>
      </c>
      <c r="D62" s="84">
        <f>' Total (exc. litter &amp; waste)'!D63</f>
        <v>2</v>
      </c>
      <c r="E62" s="84">
        <f>' Total (exc. litter &amp; waste)'!E60</f>
        <v>0</v>
      </c>
      <c r="F62" s="93">
        <f>' Total (exc. litter &amp; waste)'!F60</f>
        <v>0</v>
      </c>
      <c r="G62" s="84">
        <f>' Total (exc. litter &amp; waste)'!G60</f>
        <v>1</v>
      </c>
      <c r="H62" s="84">
        <f>' Total (exc. litter &amp; waste)'!H60</f>
        <v>0</v>
      </c>
      <c r="I62" s="84">
        <f>' Total (exc. litter &amp; waste)'!I60</f>
        <v>0</v>
      </c>
      <c r="J62" s="84">
        <f>' Total (exc. litter &amp; waste)'!J60</f>
        <v>0</v>
      </c>
      <c r="K62" s="84">
        <f>' Total (exc. litter &amp; waste)'!K60</f>
        <v>0</v>
      </c>
      <c r="L62" s="93">
        <f>' Total (exc. litter &amp; waste)'!L60</f>
        <v>0</v>
      </c>
      <c r="M62" s="82">
        <f>' Total (exc. litter &amp; waste)'!M60</f>
        <v>0</v>
      </c>
    </row>
    <row r="63" spans="1:13" s="20" customFormat="1" x14ac:dyDescent="0.2">
      <c r="A63" s="13" t="s">
        <v>19</v>
      </c>
      <c r="B63" s="84">
        <f>' Total (exc. litter &amp; waste)'!B61</f>
        <v>3</v>
      </c>
      <c r="C63" s="84">
        <f>' Total (exc. litter &amp; waste)'!C61</f>
        <v>3</v>
      </c>
      <c r="D63" s="84">
        <f>' Total (exc. litter &amp; waste)'!D64</f>
        <v>1</v>
      </c>
      <c r="E63" s="84">
        <f>' Total (exc. litter &amp; waste)'!E61</f>
        <v>3</v>
      </c>
      <c r="F63" s="93">
        <f>' Total (exc. litter &amp; waste)'!F61</f>
        <v>225</v>
      </c>
      <c r="G63" s="84">
        <f>' Total (exc. litter &amp; waste)'!G61</f>
        <v>0</v>
      </c>
      <c r="H63" s="84">
        <f>' Total (exc. litter &amp; waste)'!H61</f>
        <v>0</v>
      </c>
      <c r="I63" s="84">
        <f>' Total (exc. litter &amp; waste)'!I61</f>
        <v>0</v>
      </c>
      <c r="J63" s="84">
        <f>' Total (exc. litter &amp; waste)'!J61</f>
        <v>0</v>
      </c>
      <c r="K63" s="84">
        <f>' Total (exc. litter &amp; waste)'!K61</f>
        <v>0</v>
      </c>
      <c r="L63" s="93">
        <f>' Total (exc. litter &amp; waste)'!L61</f>
        <v>0</v>
      </c>
      <c r="M63" s="82">
        <f>' Total (exc. litter &amp; waste)'!M61</f>
        <v>0</v>
      </c>
    </row>
    <row r="64" spans="1:13" s="20" customFormat="1" x14ac:dyDescent="0.2">
      <c r="A64" s="13" t="s">
        <v>20</v>
      </c>
      <c r="B64" s="84">
        <f>' Total (exc. litter &amp; waste)'!B62</f>
        <v>3</v>
      </c>
      <c r="C64" s="84">
        <f>' Total (exc. litter &amp; waste)'!C62</f>
        <v>1</v>
      </c>
      <c r="D64" s="84">
        <f>' Total (exc. litter &amp; waste)'!D65</f>
        <v>0</v>
      </c>
      <c r="E64" s="84">
        <f>' Total (exc. litter &amp; waste)'!E62</f>
        <v>1</v>
      </c>
      <c r="F64" s="93">
        <f>' Total (exc. litter &amp; waste)'!F62</f>
        <v>76</v>
      </c>
      <c r="G64" s="84">
        <f>' Total (exc. litter &amp; waste)'!G62</f>
        <v>0</v>
      </c>
      <c r="H64" s="84">
        <f>' Total (exc. litter &amp; waste)'!H62</f>
        <v>0</v>
      </c>
      <c r="I64" s="84">
        <f>' Total (exc. litter &amp; waste)'!I62</f>
        <v>0</v>
      </c>
      <c r="J64" s="84">
        <f>' Total (exc. litter &amp; waste)'!J62</f>
        <v>0</v>
      </c>
      <c r="K64" s="84">
        <f>' Total (exc. litter &amp; waste)'!K62</f>
        <v>0</v>
      </c>
      <c r="L64" s="93">
        <f>' Total (exc. litter &amp; waste)'!L62</f>
        <v>0</v>
      </c>
      <c r="M64" s="82">
        <f>' Total (exc. litter &amp; waste)'!M62</f>
        <v>0</v>
      </c>
    </row>
    <row r="65" spans="1:13" s="20" customFormat="1" x14ac:dyDescent="0.2">
      <c r="A65" s="13" t="s">
        <v>21</v>
      </c>
      <c r="B65" s="84">
        <f>' Total (exc. litter &amp; waste)'!B63</f>
        <v>2</v>
      </c>
      <c r="C65" s="84">
        <f>' Total (exc. litter &amp; waste)'!C63</f>
        <v>0</v>
      </c>
      <c r="D65" s="84">
        <f>' Total (exc. litter &amp; waste)'!D66</f>
        <v>3</v>
      </c>
      <c r="E65" s="84">
        <f>' Total (exc. litter &amp; waste)'!E63</f>
        <v>0</v>
      </c>
      <c r="F65" s="93">
        <f>' Total (exc. litter &amp; waste)'!F63</f>
        <v>0</v>
      </c>
      <c r="G65" s="84">
        <f>' Total (exc. litter &amp; waste)'!G63</f>
        <v>0</v>
      </c>
      <c r="H65" s="84">
        <f>' Total (exc. litter &amp; waste)'!H63</f>
        <v>0</v>
      </c>
      <c r="I65" s="84">
        <f>' Total (exc. litter &amp; waste)'!I63</f>
        <v>0</v>
      </c>
      <c r="J65" s="84">
        <f>' Total (exc. litter &amp; waste)'!J63</f>
        <v>0</v>
      </c>
      <c r="K65" s="84">
        <f>' Total (exc. litter &amp; waste)'!K63</f>
        <v>0</v>
      </c>
      <c r="L65" s="93">
        <f>' Total (exc. litter &amp; waste)'!L63</f>
        <v>0</v>
      </c>
      <c r="M65" s="82">
        <f>' Total (exc. litter &amp; waste)'!M63</f>
        <v>0</v>
      </c>
    </row>
    <row r="66" spans="1:13" s="20" customFormat="1" x14ac:dyDescent="0.2">
      <c r="A66" s="13" t="s">
        <v>22</v>
      </c>
      <c r="B66" s="84">
        <f>' Total (exc. litter &amp; waste)'!B64</f>
        <v>1</v>
      </c>
      <c r="C66" s="84">
        <f>' Total (exc. litter &amp; waste)'!C64</f>
        <v>1</v>
      </c>
      <c r="D66" s="84">
        <f>' Total (exc. litter &amp; waste)'!D67</f>
        <v>1</v>
      </c>
      <c r="E66" s="84">
        <f>' Total (exc. litter &amp; waste)'!E64</f>
        <v>0</v>
      </c>
      <c r="F66" s="93">
        <f>' Total (exc. litter &amp; waste)'!F64</f>
        <v>0</v>
      </c>
      <c r="G66" s="84">
        <f>' Total (exc. litter &amp; waste)'!G64</f>
        <v>0</v>
      </c>
      <c r="H66" s="84">
        <f>' Total (exc. litter &amp; waste)'!H64</f>
        <v>0</v>
      </c>
      <c r="I66" s="84">
        <f>' Total (exc. litter &amp; waste)'!I64</f>
        <v>0</v>
      </c>
      <c r="J66" s="84">
        <f>' Total (exc. litter &amp; waste)'!J64</f>
        <v>0</v>
      </c>
      <c r="K66" s="84">
        <f>' Total (exc. litter &amp; waste)'!K64</f>
        <v>0</v>
      </c>
      <c r="L66" s="93">
        <f>' Total (exc. litter &amp; waste)'!L64</f>
        <v>0</v>
      </c>
      <c r="M66" s="82">
        <f>' Total (exc. litter &amp; waste)'!M64</f>
        <v>0</v>
      </c>
    </row>
    <row r="67" spans="1:13" s="20" customFormat="1" x14ac:dyDescent="0.2">
      <c r="A67" s="13" t="s">
        <v>23</v>
      </c>
      <c r="B67" s="84">
        <f>' Total (exc. litter &amp; waste)'!B65</f>
        <v>1</v>
      </c>
      <c r="C67" s="84">
        <f>' Total (exc. litter &amp; waste)'!C65</f>
        <v>1</v>
      </c>
      <c r="D67" s="84">
        <f>' Total (exc. litter &amp; waste)'!D68</f>
        <v>0</v>
      </c>
      <c r="E67" s="84">
        <f>' Total (exc. litter &amp; waste)'!E65</f>
        <v>0</v>
      </c>
      <c r="F67" s="93">
        <f>' Total (exc. litter &amp; waste)'!F65</f>
        <v>0</v>
      </c>
      <c r="G67" s="84">
        <f>' Total (exc. litter &amp; waste)'!G65</f>
        <v>1</v>
      </c>
      <c r="H67" s="84">
        <f>' Total (exc. litter &amp; waste)'!H65</f>
        <v>0</v>
      </c>
      <c r="I67" s="84">
        <f>' Total (exc. litter &amp; waste)'!I65</f>
        <v>0</v>
      </c>
      <c r="J67" s="84">
        <f>' Total (exc. litter &amp; waste)'!J65</f>
        <v>0</v>
      </c>
      <c r="K67" s="84">
        <f>' Total (exc. litter &amp; waste)'!K65</f>
        <v>0</v>
      </c>
      <c r="L67" s="93">
        <f>' Total (exc. litter &amp; waste)'!L65</f>
        <v>0</v>
      </c>
      <c r="M67" s="82">
        <f>' Total (exc. litter &amp; waste)'!M65</f>
        <v>0</v>
      </c>
    </row>
    <row r="68" spans="1:13" s="20" customFormat="1" x14ac:dyDescent="0.2">
      <c r="A68" s="13" t="s">
        <v>24</v>
      </c>
      <c r="B68" s="84">
        <f>' Total (exc. litter &amp; waste)'!B66</f>
        <v>5</v>
      </c>
      <c r="C68" s="84">
        <f>' Total (exc. litter &amp; waste)'!C66</f>
        <v>2</v>
      </c>
      <c r="D68" s="84">
        <f>' Total (exc. litter &amp; waste)'!D69</f>
        <v>0</v>
      </c>
      <c r="E68" s="84">
        <f>' Total (exc. litter &amp; waste)'!E66</f>
        <v>2</v>
      </c>
      <c r="F68" s="93">
        <f>' Total (exc. litter &amp; waste)'!F66</f>
        <v>311</v>
      </c>
      <c r="G68" s="84">
        <f>' Total (exc. litter &amp; waste)'!G66</f>
        <v>0</v>
      </c>
      <c r="H68" s="84">
        <f>' Total (exc. litter &amp; waste)'!H66</f>
        <v>0</v>
      </c>
      <c r="I68" s="84">
        <f>' Total (exc. litter &amp; waste)'!I66</f>
        <v>0</v>
      </c>
      <c r="J68" s="84">
        <f>' Total (exc. litter &amp; waste)'!J66</f>
        <v>0</v>
      </c>
      <c r="K68" s="84">
        <f>' Total (exc. litter &amp; waste)'!K66</f>
        <v>0</v>
      </c>
      <c r="L68" s="93">
        <f>' Total (exc. litter &amp; waste)'!L66</f>
        <v>0</v>
      </c>
      <c r="M68" s="82">
        <f>' Total (exc. litter &amp; waste)'!M66</f>
        <v>0</v>
      </c>
    </row>
    <row r="69" spans="1:13" s="20" customFormat="1" x14ac:dyDescent="0.2">
      <c r="A69" s="13" t="s">
        <v>25</v>
      </c>
      <c r="B69" s="84">
        <f>' Total (exc. litter &amp; waste)'!B67</f>
        <v>2</v>
      </c>
      <c r="C69" s="84">
        <f>' Total (exc. litter &amp; waste)'!C67</f>
        <v>1</v>
      </c>
      <c r="D69" s="84">
        <f>' Total (exc. litter &amp; waste)'!D70</f>
        <v>0</v>
      </c>
      <c r="E69" s="84">
        <f>' Total (exc. litter &amp; waste)'!E67</f>
        <v>0</v>
      </c>
      <c r="F69" s="93">
        <f>' Total (exc. litter &amp; waste)'!F67</f>
        <v>0</v>
      </c>
      <c r="G69" s="84">
        <f>' Total (exc. litter &amp; waste)'!G67</f>
        <v>1</v>
      </c>
      <c r="H69" s="84">
        <f>' Total (exc. litter &amp; waste)'!H67</f>
        <v>0</v>
      </c>
      <c r="I69" s="84">
        <f>' Total (exc. litter &amp; waste)'!I67</f>
        <v>0</v>
      </c>
      <c r="J69" s="84">
        <f>' Total (exc. litter &amp; waste)'!J67</f>
        <v>0</v>
      </c>
      <c r="K69" s="84">
        <f>' Total (exc. litter &amp; waste)'!K67</f>
        <v>0</v>
      </c>
      <c r="L69" s="93">
        <f>' Total (exc. litter &amp; waste)'!L67</f>
        <v>0</v>
      </c>
      <c r="M69" s="82">
        <f>' Total (exc. litter &amp; waste)'!M67</f>
        <v>0</v>
      </c>
    </row>
    <row r="70" spans="1:13" s="20" customFormat="1" x14ac:dyDescent="0.2">
      <c r="A70" s="13" t="s">
        <v>38</v>
      </c>
      <c r="B70" s="84">
        <f>' Total (exc. litter &amp; waste)'!B68</f>
        <v>0</v>
      </c>
      <c r="C70" s="84">
        <f>' Total (exc. litter &amp; waste)'!C68</f>
        <v>0</v>
      </c>
      <c r="D70" s="84">
        <f>' Total (exc. litter &amp; waste)'!D71</f>
        <v>1</v>
      </c>
      <c r="E70" s="84">
        <f>' Total (exc. litter &amp; waste)'!E68</f>
        <v>0</v>
      </c>
      <c r="F70" s="93">
        <f>' Total (exc. litter &amp; waste)'!F68</f>
        <v>0</v>
      </c>
      <c r="G70" s="84">
        <f>' Total (exc. litter &amp; waste)'!G68</f>
        <v>0</v>
      </c>
      <c r="H70" s="84">
        <f>' Total (exc. litter &amp; waste)'!H68</f>
        <v>0</v>
      </c>
      <c r="I70" s="84">
        <f>' Total (exc. litter &amp; waste)'!I68</f>
        <v>0</v>
      </c>
      <c r="J70" s="84">
        <f>' Total (exc. litter &amp; waste)'!J68</f>
        <v>0</v>
      </c>
      <c r="K70" s="84">
        <f>' Total (exc. litter &amp; waste)'!K68</f>
        <v>0</v>
      </c>
      <c r="L70" s="93">
        <f>' Total (exc. litter &amp; waste)'!L68</f>
        <v>0</v>
      </c>
      <c r="M70" s="82">
        <f>' Total (exc. litter &amp; waste)'!M68</f>
        <v>0</v>
      </c>
    </row>
    <row r="71" spans="1:13" s="20" customFormat="1" x14ac:dyDescent="0.2">
      <c r="A71" s="13" t="s">
        <v>26</v>
      </c>
      <c r="B71" s="84">
        <f>' Total (exc. litter &amp; waste)'!B69</f>
        <v>0</v>
      </c>
      <c r="C71" s="84">
        <f>' Total (exc. litter &amp; waste)'!C69</f>
        <v>0</v>
      </c>
      <c r="D71" s="84">
        <f>' Total (exc. litter &amp; waste)'!D72</f>
        <v>0</v>
      </c>
      <c r="E71" s="84">
        <f>' Total (exc. litter &amp; waste)'!E69</f>
        <v>0</v>
      </c>
      <c r="F71" s="93">
        <f>' Total (exc. litter &amp; waste)'!F69</f>
        <v>0</v>
      </c>
      <c r="G71" s="84">
        <f>' Total (exc. litter &amp; waste)'!G69</f>
        <v>0</v>
      </c>
      <c r="H71" s="84">
        <f>' Total (exc. litter &amp; waste)'!H69</f>
        <v>14</v>
      </c>
      <c r="I71" s="84">
        <f>' Total (exc. litter &amp; waste)'!I69</f>
        <v>14</v>
      </c>
      <c r="J71" s="84">
        <f>' Total (exc. litter &amp; waste)'!J69</f>
        <v>0</v>
      </c>
      <c r="K71" s="84">
        <f>' Total (exc. litter &amp; waste)'!K69</f>
        <v>7</v>
      </c>
      <c r="L71" s="93">
        <f>' Total (exc. litter &amp; waste)'!L69</f>
        <v>272.44</v>
      </c>
      <c r="M71" s="82">
        <f>' Total (exc. litter &amp; waste)'!M69</f>
        <v>7</v>
      </c>
    </row>
    <row r="72" spans="1:13" s="20" customFormat="1" x14ac:dyDescent="0.2">
      <c r="A72" s="13" t="s">
        <v>27</v>
      </c>
      <c r="B72" s="84">
        <f>' Total (exc. litter &amp; waste)'!B70</f>
        <v>0</v>
      </c>
      <c r="C72" s="84">
        <f>' Total (exc. litter &amp; waste)'!C70</f>
        <v>0</v>
      </c>
      <c r="D72" s="84">
        <f>' Total (exc. litter &amp; waste)'!D73</f>
        <v>0</v>
      </c>
      <c r="E72" s="84">
        <f>' Total (exc. litter &amp; waste)'!E70</f>
        <v>0</v>
      </c>
      <c r="F72" s="93">
        <f>' Total (exc. litter &amp; waste)'!F70</f>
        <v>0</v>
      </c>
      <c r="G72" s="84">
        <f>' Total (exc. litter &amp; waste)'!G70</f>
        <v>0</v>
      </c>
      <c r="H72" s="84">
        <f>' Total (exc. litter &amp; waste)'!H70</f>
        <v>1</v>
      </c>
      <c r="I72" s="84">
        <f>' Total (exc. litter &amp; waste)'!I70</f>
        <v>1</v>
      </c>
      <c r="J72" s="84">
        <f>' Total (exc. litter &amp; waste)'!J70</f>
        <v>0</v>
      </c>
      <c r="K72" s="84">
        <f>' Total (exc. litter &amp; waste)'!K70</f>
        <v>1</v>
      </c>
      <c r="L72" s="93">
        <f>' Total (exc. litter &amp; waste)'!L70</f>
        <v>23.63</v>
      </c>
      <c r="M72" s="82">
        <f>' Total (exc. litter &amp; waste)'!M70</f>
        <v>0</v>
      </c>
    </row>
    <row r="73" spans="1:13" s="20" customFormat="1" x14ac:dyDescent="0.2">
      <c r="A73" s="13" t="s">
        <v>28</v>
      </c>
      <c r="B73" s="84">
        <f>' Total (exc. litter &amp; waste)'!B71</f>
        <v>1</v>
      </c>
      <c r="C73" s="84">
        <f>' Total (exc. litter &amp; waste)'!C71</f>
        <v>1</v>
      </c>
      <c r="D73" s="84">
        <f>' Total (exc. litter &amp; waste)'!D74</f>
        <v>0</v>
      </c>
      <c r="E73" s="84">
        <f>' Total (exc. litter &amp; waste)'!E71</f>
        <v>1</v>
      </c>
      <c r="F73" s="93">
        <f>' Total (exc. litter &amp; waste)'!F71</f>
        <v>114</v>
      </c>
      <c r="G73" s="84">
        <f>' Total (exc. litter &amp; waste)'!G71</f>
        <v>0</v>
      </c>
      <c r="H73" s="84">
        <f>' Total (exc. litter &amp; waste)'!H71</f>
        <v>0</v>
      </c>
      <c r="I73" s="84">
        <f>' Total (exc. litter &amp; waste)'!I71</f>
        <v>0</v>
      </c>
      <c r="J73" s="84">
        <f>' Total (exc. litter &amp; waste)'!J71</f>
        <v>0</v>
      </c>
      <c r="K73" s="84">
        <f>' Total (exc. litter &amp; waste)'!K71</f>
        <v>0</v>
      </c>
      <c r="L73" s="93">
        <f>' Total (exc. litter &amp; waste)'!L71</f>
        <v>0</v>
      </c>
      <c r="M73" s="82">
        <f>' Total (exc. litter &amp; waste)'!M71</f>
        <v>0</v>
      </c>
    </row>
    <row r="74" spans="1:13" s="20" customFormat="1" x14ac:dyDescent="0.2">
      <c r="A74" s="25" t="s">
        <v>56</v>
      </c>
      <c r="B74" s="84">
        <f>'Litter &amp; Waste'!B12</f>
        <v>0</v>
      </c>
      <c r="C74" s="84">
        <f>'Litter &amp; Waste'!C12</f>
        <v>0</v>
      </c>
      <c r="D74" s="84">
        <f>' Total (exc. litter &amp; waste)'!D75</f>
        <v>0</v>
      </c>
      <c r="E74" s="84">
        <f>'Litter &amp; Waste'!E12</f>
        <v>0</v>
      </c>
      <c r="F74" s="93">
        <f>'Litter &amp; Waste'!F12</f>
        <v>0</v>
      </c>
      <c r="G74" s="84">
        <f>'Litter &amp; Waste'!G12</f>
        <v>0</v>
      </c>
      <c r="H74" s="84">
        <f>'Litter &amp; Waste'!H12</f>
        <v>0</v>
      </c>
      <c r="I74" s="84">
        <f>'Litter &amp; Waste'!I12</f>
        <v>0</v>
      </c>
      <c r="J74" s="84">
        <f>'Litter &amp; Waste'!J12</f>
        <v>0</v>
      </c>
      <c r="K74" s="84">
        <f>'Litter &amp; Waste'!K12</f>
        <v>0</v>
      </c>
      <c r="L74" s="93">
        <f>'Litter &amp; Waste'!L12</f>
        <v>0</v>
      </c>
      <c r="M74" s="82">
        <f>'Litter &amp; Waste'!M12</f>
        <v>0</v>
      </c>
    </row>
    <row r="75" spans="1:13" s="20" customFormat="1" x14ac:dyDescent="0.2">
      <c r="A75" s="13" t="s">
        <v>29</v>
      </c>
      <c r="B75" s="84">
        <f>' Total (exc. litter &amp; waste)'!B72</f>
        <v>0</v>
      </c>
      <c r="C75" s="84">
        <f>' Total (exc. litter &amp; waste)'!C72</f>
        <v>0</v>
      </c>
      <c r="D75" s="84">
        <f>' Total (exc. litter &amp; waste)'!D76</f>
        <v>3</v>
      </c>
      <c r="E75" s="84">
        <f>' Total (exc. litter &amp; waste)'!E72</f>
        <v>0</v>
      </c>
      <c r="F75" s="93">
        <f>' Total (exc. litter &amp; waste)'!F72</f>
        <v>0</v>
      </c>
      <c r="G75" s="84">
        <f>' Total (exc. litter &amp; waste)'!G72</f>
        <v>0</v>
      </c>
      <c r="H75" s="84">
        <f>' Total (exc. litter &amp; waste)'!H72</f>
        <v>0</v>
      </c>
      <c r="I75" s="84">
        <f>' Total (exc. litter &amp; waste)'!I72</f>
        <v>0</v>
      </c>
      <c r="J75" s="84">
        <f>' Total (exc. litter &amp; waste)'!J72</f>
        <v>0</v>
      </c>
      <c r="K75" s="84">
        <f>' Total (exc. litter &amp; waste)'!K72</f>
        <v>0</v>
      </c>
      <c r="L75" s="93">
        <f>' Total (exc. litter &amp; waste)'!L72</f>
        <v>0</v>
      </c>
      <c r="M75" s="82">
        <f>' Total (exc. litter &amp; waste)'!M72</f>
        <v>0</v>
      </c>
    </row>
    <row r="76" spans="1:13" s="20" customFormat="1" x14ac:dyDescent="0.2">
      <c r="A76" s="13" t="s">
        <v>30</v>
      </c>
      <c r="B76" s="84">
        <f>' Total (exc. litter &amp; waste)'!B73</f>
        <v>0</v>
      </c>
      <c r="C76" s="84">
        <f>' Total (exc. litter &amp; waste)'!C73</f>
        <v>0</v>
      </c>
      <c r="D76" s="84">
        <f>' Total (exc. litter &amp; waste)'!D77</f>
        <v>2</v>
      </c>
      <c r="E76" s="84">
        <f>' Total (exc. litter &amp; waste)'!E73</f>
        <v>0</v>
      </c>
      <c r="F76" s="93">
        <f>' Total (exc. litter &amp; waste)'!F73</f>
        <v>0</v>
      </c>
      <c r="G76" s="84">
        <f>' Total (exc. litter &amp; waste)'!G73</f>
        <v>0</v>
      </c>
      <c r="H76" s="84">
        <f>' Total (exc. litter &amp; waste)'!H73</f>
        <v>3</v>
      </c>
      <c r="I76" s="84">
        <f>' Total (exc. litter &amp; waste)'!I73</f>
        <v>3</v>
      </c>
      <c r="J76" s="84">
        <f>' Total (exc. litter &amp; waste)'!J73</f>
        <v>0</v>
      </c>
      <c r="K76" s="84">
        <f>' Total (exc. litter &amp; waste)'!K73</f>
        <v>1</v>
      </c>
      <c r="L76" s="93">
        <f>' Total (exc. litter &amp; waste)'!L73</f>
        <v>47.85</v>
      </c>
      <c r="M76" s="82">
        <f>' Total (exc. litter &amp; waste)'!M73</f>
        <v>1</v>
      </c>
    </row>
    <row r="77" spans="1:13" s="20" customFormat="1" x14ac:dyDescent="0.2">
      <c r="A77" s="13" t="s">
        <v>31</v>
      </c>
      <c r="B77" s="84">
        <f>' Total (exc. litter &amp; waste)'!B74</f>
        <v>0</v>
      </c>
      <c r="C77" s="84">
        <f>' Total (exc. litter &amp; waste)'!C74</f>
        <v>0</v>
      </c>
      <c r="D77" s="84">
        <f>' Total (exc. litter &amp; waste)'!D78</f>
        <v>2</v>
      </c>
      <c r="E77" s="84">
        <f>' Total (exc. litter &amp; waste)'!E74</f>
        <v>0</v>
      </c>
      <c r="F77" s="93">
        <f>' Total (exc. litter &amp; waste)'!F74</f>
        <v>0</v>
      </c>
      <c r="G77" s="84">
        <f>' Total (exc. litter &amp; waste)'!G74</f>
        <v>0</v>
      </c>
      <c r="H77" s="84">
        <f>' Total (exc. litter &amp; waste)'!H74</f>
        <v>1</v>
      </c>
      <c r="I77" s="84">
        <f>' Total (exc. litter &amp; waste)'!I74</f>
        <v>1</v>
      </c>
      <c r="J77" s="84">
        <f>' Total (exc. litter &amp; waste)'!J74</f>
        <v>0</v>
      </c>
      <c r="K77" s="84">
        <f>' Total (exc. litter &amp; waste)'!K74</f>
        <v>0</v>
      </c>
      <c r="L77" s="93">
        <f>' Total (exc. litter &amp; waste)'!L74</f>
        <v>0</v>
      </c>
      <c r="M77" s="82">
        <f>' Total (exc. litter &amp; waste)'!M74</f>
        <v>1</v>
      </c>
    </row>
    <row r="78" spans="1:13" s="20" customFormat="1" x14ac:dyDescent="0.2">
      <c r="A78" s="13" t="s">
        <v>32</v>
      </c>
      <c r="B78" s="84">
        <f>' Total (exc. litter &amp; waste)'!B75</f>
        <v>3</v>
      </c>
      <c r="C78" s="84">
        <f>' Total (exc. litter &amp; waste)'!C75</f>
        <v>3</v>
      </c>
      <c r="D78" s="84">
        <f>' Total (exc. litter &amp; waste)'!D79</f>
        <v>0</v>
      </c>
      <c r="E78" s="84">
        <f>' Total (exc. litter &amp; waste)'!E75</f>
        <v>1</v>
      </c>
      <c r="F78" s="93">
        <f>' Total (exc. litter &amp; waste)'!F75</f>
        <v>54</v>
      </c>
      <c r="G78" s="84">
        <f>' Total (exc. litter &amp; waste)'!G75</f>
        <v>2</v>
      </c>
      <c r="H78" s="84">
        <f>' Total (exc. litter &amp; waste)'!H75</f>
        <v>0</v>
      </c>
      <c r="I78" s="84">
        <f>' Total (exc. litter &amp; waste)'!I75</f>
        <v>0</v>
      </c>
      <c r="J78" s="84">
        <f>' Total (exc. litter &amp; waste)'!J75</f>
        <v>0</v>
      </c>
      <c r="K78" s="84">
        <f>' Total (exc. litter &amp; waste)'!K75</f>
        <v>0</v>
      </c>
      <c r="L78" s="93">
        <f>' Total (exc. litter &amp; waste)'!L75</f>
        <v>0</v>
      </c>
      <c r="M78" s="82">
        <f>' Total (exc. litter &amp; waste)'!M75</f>
        <v>0</v>
      </c>
    </row>
    <row r="79" spans="1:13" s="20" customFormat="1" x14ac:dyDescent="0.2">
      <c r="A79" s="13" t="s">
        <v>33</v>
      </c>
      <c r="B79" s="84">
        <f>' Total (exc. litter &amp; waste)'!B76</f>
        <v>7</v>
      </c>
      <c r="C79" s="84">
        <f>' Total (exc. litter &amp; waste)'!C76</f>
        <v>4</v>
      </c>
      <c r="D79" s="84">
        <f>' Total (exc. litter &amp; waste)'!D80</f>
        <v>0</v>
      </c>
      <c r="E79" s="84">
        <f>' Total (exc. litter &amp; waste)'!E76</f>
        <v>1</v>
      </c>
      <c r="F79" s="93">
        <f>' Total (exc. litter &amp; waste)'!F76</f>
        <v>60</v>
      </c>
      <c r="G79" s="84">
        <f>' Total (exc. litter &amp; waste)'!G76</f>
        <v>3</v>
      </c>
      <c r="H79" s="84">
        <f>' Total (exc. litter &amp; waste)'!H76</f>
        <v>1</v>
      </c>
      <c r="I79" s="84">
        <f>' Total (exc. litter &amp; waste)'!I76</f>
        <v>1</v>
      </c>
      <c r="J79" s="84">
        <f>' Total (exc. litter &amp; waste)'!J76</f>
        <v>0</v>
      </c>
      <c r="K79" s="84">
        <f>' Total (exc. litter &amp; waste)'!K76</f>
        <v>1</v>
      </c>
      <c r="L79" s="93">
        <f>' Total (exc. litter &amp; waste)'!L76</f>
        <v>50</v>
      </c>
      <c r="M79" s="82">
        <f>' Total (exc. litter &amp; waste)'!M76</f>
        <v>0</v>
      </c>
    </row>
    <row r="80" spans="1:13" s="20" customFormat="1" x14ac:dyDescent="0.2">
      <c r="A80" s="13" t="s">
        <v>34</v>
      </c>
      <c r="B80" s="84">
        <f>' Total (exc. litter &amp; waste)'!B77</f>
        <v>6</v>
      </c>
      <c r="C80" s="84">
        <f>' Total (exc. litter &amp; waste)'!C77</f>
        <v>4</v>
      </c>
      <c r="D80" s="84">
        <f>' Total (exc. litter &amp; waste)'!D81</f>
        <v>33</v>
      </c>
      <c r="E80" s="84">
        <f>' Total (exc. litter &amp; waste)'!E77</f>
        <v>4</v>
      </c>
      <c r="F80" s="93">
        <f>' Total (exc. litter &amp; waste)'!F77</f>
        <v>0</v>
      </c>
      <c r="G80" s="84">
        <f>' Total (exc. litter &amp; waste)'!G77</f>
        <v>4</v>
      </c>
      <c r="H80" s="84">
        <f>' Total (exc. litter &amp; waste)'!H77</f>
        <v>0</v>
      </c>
      <c r="I80" s="84">
        <f>' Total (exc. litter &amp; waste)'!I77</f>
        <v>0</v>
      </c>
      <c r="J80" s="84">
        <f>' Total (exc. litter &amp; waste)'!J77</f>
        <v>0</v>
      </c>
      <c r="K80" s="84">
        <f>' Total (exc. litter &amp; waste)'!K77</f>
        <v>0</v>
      </c>
      <c r="L80" s="93">
        <f>' Total (exc. litter &amp; waste)'!L77</f>
        <v>0</v>
      </c>
      <c r="M80" s="82">
        <f>' Total (exc. litter &amp; waste)'!M77</f>
        <v>0</v>
      </c>
    </row>
    <row r="81" spans="1:19" s="20" customFormat="1" x14ac:dyDescent="0.2">
      <c r="A81" s="13" t="s">
        <v>35</v>
      </c>
      <c r="B81" s="84">
        <f>' Total (exc. litter &amp; waste)'!B78</f>
        <v>2</v>
      </c>
      <c r="C81" s="84">
        <f>' Total (exc. litter &amp; waste)'!C78</f>
        <v>0</v>
      </c>
      <c r="D81" s="84">
        <f>' Total (exc. litter &amp; waste)'!E82</f>
        <v>0</v>
      </c>
      <c r="E81" s="84">
        <f>' Total (exc. litter &amp; waste)'!E78</f>
        <v>0</v>
      </c>
      <c r="F81" s="93">
        <f>' Total (exc. litter &amp; waste)'!F78</f>
        <v>0</v>
      </c>
      <c r="G81" s="84">
        <f>' Total (exc. litter &amp; waste)'!G78</f>
        <v>0</v>
      </c>
      <c r="H81" s="84">
        <f>' Total (exc. litter &amp; waste)'!H78</f>
        <v>0</v>
      </c>
      <c r="I81" s="84">
        <f>' Total (exc. litter &amp; waste)'!I78</f>
        <v>0</v>
      </c>
      <c r="J81" s="84">
        <f>' Total (exc. litter &amp; waste)'!J78</f>
        <v>0</v>
      </c>
      <c r="K81" s="84">
        <f>' Total (exc. litter &amp; waste)'!K78</f>
        <v>0</v>
      </c>
      <c r="L81" s="93">
        <f>' Total (exc. litter &amp; waste)'!L78</f>
        <v>0</v>
      </c>
      <c r="M81" s="82">
        <f>' Total (exc. litter &amp; waste)'!M78</f>
        <v>0</v>
      </c>
    </row>
    <row r="82" spans="1:19" s="20" customFormat="1" x14ac:dyDescent="0.2">
      <c r="A82" s="26" t="s">
        <v>97</v>
      </c>
      <c r="B82" s="84">
        <f>'Litter &amp; Waste'!B12</f>
        <v>0</v>
      </c>
      <c r="C82" s="84">
        <f>'Litter &amp; Waste'!C12</f>
        <v>0</v>
      </c>
      <c r="D82" s="84">
        <f>' Total (exc. litter &amp; waste)'!E83</f>
        <v>0</v>
      </c>
      <c r="E82" s="84">
        <f>'Litter &amp; Waste'!E12</f>
        <v>0</v>
      </c>
      <c r="F82" s="93">
        <f>'Litter &amp; Waste'!F12</f>
        <v>0</v>
      </c>
      <c r="G82" s="84">
        <f>'Litter &amp; Waste'!G12</f>
        <v>0</v>
      </c>
      <c r="H82" s="84">
        <f>'Litter &amp; Waste'!H12</f>
        <v>0</v>
      </c>
      <c r="I82" s="84">
        <f>'Litter &amp; Waste'!I12</f>
        <v>0</v>
      </c>
      <c r="J82" s="84">
        <f>'Litter &amp; Waste'!J12</f>
        <v>0</v>
      </c>
      <c r="K82" s="84">
        <f>'Litter &amp; Waste'!K12</f>
        <v>0</v>
      </c>
      <c r="L82" s="93">
        <f>'Litter &amp; Waste'!L12</f>
        <v>0</v>
      </c>
      <c r="M82" s="82">
        <f>'Litter &amp; Waste'!M12</f>
        <v>0</v>
      </c>
    </row>
    <row r="83" spans="1:19" s="20" customFormat="1" x14ac:dyDescent="0.2">
      <c r="A83" s="73" t="s">
        <v>36</v>
      </c>
      <c r="B83" s="85">
        <f>' Total (exc. litter &amp; waste)'!B79</f>
        <v>1</v>
      </c>
      <c r="C83" s="85">
        <f>' Total (exc. litter &amp; waste)'!C79</f>
        <v>1</v>
      </c>
      <c r="D83" s="85">
        <f>' Total (exc. litter &amp; waste)'!D79</f>
        <v>0</v>
      </c>
      <c r="E83" s="85">
        <f>' Total (exc. litter &amp; waste)'!E79</f>
        <v>1</v>
      </c>
      <c r="F83" s="93">
        <f>' Total (exc. litter &amp; waste)'!F79</f>
        <v>86</v>
      </c>
      <c r="G83" s="85">
        <f>' Total (exc. litter &amp; waste)'!G79</f>
        <v>0</v>
      </c>
      <c r="H83" s="85">
        <f>' Total (exc. litter &amp; waste)'!H79</f>
        <v>99</v>
      </c>
      <c r="I83" s="85">
        <f>' Total (exc. litter &amp; waste)'!I79</f>
        <v>99</v>
      </c>
      <c r="J83" s="85">
        <f>' Total (exc. litter &amp; waste)'!J79</f>
        <v>0</v>
      </c>
      <c r="K83" s="85">
        <f>' Total (exc. litter &amp; waste)'!K79</f>
        <v>97</v>
      </c>
      <c r="L83" s="95">
        <f>' Total (exc. litter &amp; waste)'!L79</f>
        <v>8184</v>
      </c>
      <c r="M83" s="83">
        <f>' Total (exc. litter &amp; waste)'!M79</f>
        <v>2</v>
      </c>
    </row>
    <row r="84" spans="1:19" s="20" customFormat="1" x14ac:dyDescent="0.2">
      <c r="A84" s="67"/>
      <c r="B84" s="86"/>
      <c r="C84" s="86"/>
      <c r="D84" s="61"/>
      <c r="E84" s="86"/>
      <c r="F84" s="90"/>
      <c r="G84" s="86"/>
      <c r="H84" s="61"/>
      <c r="I84" s="86"/>
      <c r="J84" s="61"/>
      <c r="K84" s="86"/>
      <c r="L84" s="86"/>
      <c r="M84" s="62"/>
    </row>
    <row r="85" spans="1:19" s="18" customFormat="1" x14ac:dyDescent="0.2">
      <c r="A85" s="15" t="s">
        <v>39</v>
      </c>
      <c r="B85" s="64">
        <f t="shared" ref="B85:M85" si="1">SUM(B47:B83)</f>
        <v>63</v>
      </c>
      <c r="C85" s="64">
        <f t="shared" si="1"/>
        <v>33</v>
      </c>
      <c r="D85" s="64">
        <f t="shared" si="1"/>
        <v>61</v>
      </c>
      <c r="E85" s="64">
        <f t="shared" si="1"/>
        <v>17</v>
      </c>
      <c r="F85" s="91">
        <f t="shared" si="1"/>
        <v>1115</v>
      </c>
      <c r="G85" s="64">
        <f t="shared" si="1"/>
        <v>19</v>
      </c>
      <c r="H85" s="64">
        <f t="shared" si="1"/>
        <v>129</v>
      </c>
      <c r="I85" s="64">
        <f t="shared" si="1"/>
        <v>129</v>
      </c>
      <c r="J85" s="64">
        <f t="shared" ca="1" si="1"/>
        <v>63</v>
      </c>
      <c r="K85" s="64">
        <f t="shared" si="1"/>
        <v>115</v>
      </c>
      <c r="L85" s="91">
        <f t="shared" si="1"/>
        <v>9182.65</v>
      </c>
      <c r="M85" s="55">
        <f t="shared" si="1"/>
        <v>13</v>
      </c>
    </row>
    <row r="86" spans="1:19" s="20" customFormat="1" x14ac:dyDescent="0.2">
      <c r="I86" s="27"/>
    </row>
    <row r="87" spans="1:19" s="20" customFormat="1" x14ac:dyDescent="0.2"/>
    <row r="88" spans="1:19" s="11" customFormat="1" x14ac:dyDescent="0.2">
      <c r="A88" s="18"/>
      <c r="L88" s="9"/>
      <c r="M88" s="9"/>
      <c r="N88" s="9"/>
      <c r="O88" s="9"/>
      <c r="P88" s="9"/>
      <c r="Q88" s="9"/>
      <c r="R88" s="9"/>
      <c r="S88" s="9"/>
    </row>
    <row r="89" spans="1:19" s="11" customFormat="1" ht="51" x14ac:dyDescent="0.2">
      <c r="A89" s="80" t="s">
        <v>48</v>
      </c>
      <c r="B89" s="88" t="s">
        <v>59</v>
      </c>
      <c r="C89" s="89" t="s">
        <v>64</v>
      </c>
      <c r="D89" s="89" t="s">
        <v>70</v>
      </c>
      <c r="E89" s="89" t="s">
        <v>71</v>
      </c>
      <c r="F89" s="89" t="s">
        <v>61</v>
      </c>
      <c r="G89" s="89" t="s">
        <v>66</v>
      </c>
      <c r="H89" s="89" t="s">
        <v>62</v>
      </c>
      <c r="I89" s="89" t="s">
        <v>67</v>
      </c>
      <c r="J89" s="89" t="s">
        <v>63</v>
      </c>
      <c r="K89" s="87" t="s">
        <v>68</v>
      </c>
      <c r="L89" s="72" t="s">
        <v>74</v>
      </c>
      <c r="M89" s="72" t="s">
        <v>75</v>
      </c>
      <c r="N89" s="9"/>
      <c r="O89" s="9"/>
      <c r="P89" s="9"/>
      <c r="Q89" s="9"/>
      <c r="R89" s="9"/>
      <c r="S89" s="9"/>
    </row>
    <row r="90" spans="1:19" s="20" customFormat="1" x14ac:dyDescent="0.2">
      <c r="A90" s="24" t="s">
        <v>3</v>
      </c>
      <c r="B90" s="84">
        <f>' Total (exc. litter &amp; waste)'!B86</f>
        <v>24</v>
      </c>
      <c r="C90" s="84">
        <f>' Total (exc. litter &amp; waste)'!C86</f>
        <v>0</v>
      </c>
      <c r="D90" s="84">
        <f>' Total (exc. litter &amp; waste)'!D86</f>
        <v>11</v>
      </c>
      <c r="E90" s="84">
        <f>' Total (exc. litter &amp; waste)'!E86</f>
        <v>0</v>
      </c>
      <c r="F90" s="84">
        <f>' Total (exc. litter &amp; waste)'!F86</f>
        <v>13</v>
      </c>
      <c r="G90" s="84">
        <f>' Total (exc. litter &amp; waste)'!G86</f>
        <v>0</v>
      </c>
      <c r="H90" s="84">
        <f>' Total (exc. litter &amp; waste)'!H86</f>
        <v>4</v>
      </c>
      <c r="I90" s="84">
        <f>' Total (exc. litter &amp; waste)'!I86</f>
        <v>0</v>
      </c>
      <c r="J90" s="84">
        <f>' Total (exc. litter &amp; waste)'!J86</f>
        <v>9</v>
      </c>
      <c r="K90" s="84">
        <f>' Total (exc. litter &amp; waste)'!K86</f>
        <v>0</v>
      </c>
      <c r="L90" s="84">
        <f>' Total (exc. litter &amp; waste)'!L86</f>
        <v>0</v>
      </c>
      <c r="M90" s="81">
        <f>' Total (exc. litter &amp; waste)'!M86</f>
        <v>0</v>
      </c>
    </row>
    <row r="91" spans="1:19" s="20" customFormat="1" x14ac:dyDescent="0.2">
      <c r="A91" s="25" t="s">
        <v>4</v>
      </c>
      <c r="B91" s="84">
        <f>' Total (exc. litter &amp; waste)'!B87</f>
        <v>61</v>
      </c>
      <c r="C91" s="84">
        <f>' Total (exc. litter &amp; waste)'!C87</f>
        <v>4</v>
      </c>
      <c r="D91" s="84">
        <f>' Total (exc. litter &amp; waste)'!D87</f>
        <v>25</v>
      </c>
      <c r="E91" s="84">
        <f>' Total (exc. litter &amp; waste)'!E87</f>
        <v>1</v>
      </c>
      <c r="F91" s="84">
        <f>' Total (exc. litter &amp; waste)'!F87</f>
        <v>34</v>
      </c>
      <c r="G91" s="84">
        <f>' Total (exc. litter &amp; waste)'!G87</f>
        <v>3</v>
      </c>
      <c r="H91" s="84">
        <f>' Total (exc. litter &amp; waste)'!H87</f>
        <v>4</v>
      </c>
      <c r="I91" s="84">
        <f>' Total (exc. litter &amp; waste)'!I87</f>
        <v>2</v>
      </c>
      <c r="J91" s="84">
        <f>' Total (exc. litter &amp; waste)'!J87</f>
        <v>16</v>
      </c>
      <c r="K91" s="84">
        <f>' Total (exc. litter &amp; waste)'!K87</f>
        <v>0</v>
      </c>
      <c r="L91" s="84">
        <f>' Total (exc. litter &amp; waste)'!L87</f>
        <v>0</v>
      </c>
      <c r="M91" s="82">
        <f>' Total (exc. litter &amp; waste)'!M87</f>
        <v>0</v>
      </c>
    </row>
    <row r="92" spans="1:19" s="20" customFormat="1" x14ac:dyDescent="0.2">
      <c r="A92" s="25" t="s">
        <v>5</v>
      </c>
      <c r="B92" s="84">
        <f>' Total (exc. litter &amp; waste)'!B88</f>
        <v>10</v>
      </c>
      <c r="C92" s="84">
        <f>' Total (exc. litter &amp; waste)'!C88</f>
        <v>3</v>
      </c>
      <c r="D92" s="84">
        <f>' Total (exc. litter &amp; waste)'!D88</f>
        <v>6</v>
      </c>
      <c r="E92" s="84">
        <f>' Total (exc. litter &amp; waste)'!E88</f>
        <v>1</v>
      </c>
      <c r="F92" s="84">
        <f>' Total (exc. litter &amp; waste)'!F88</f>
        <v>4</v>
      </c>
      <c r="G92" s="84">
        <f>' Total (exc. litter &amp; waste)'!G88</f>
        <v>2</v>
      </c>
      <c r="H92" s="84">
        <f>' Total (exc. litter &amp; waste)'!H88</f>
        <v>2</v>
      </c>
      <c r="I92" s="84">
        <f>' Total (exc. litter &amp; waste)'!I88</f>
        <v>0</v>
      </c>
      <c r="J92" s="84">
        <f>' Total (exc. litter &amp; waste)'!J88</f>
        <v>2</v>
      </c>
      <c r="K92" s="84">
        <f>' Total (exc. litter &amp; waste)'!K88</f>
        <v>1</v>
      </c>
      <c r="L92" s="84">
        <f>' Total (exc. litter &amp; waste)'!L88</f>
        <v>0</v>
      </c>
      <c r="M92" s="82">
        <f>' Total (exc. litter &amp; waste)'!M88</f>
        <v>0</v>
      </c>
    </row>
    <row r="93" spans="1:19" s="20" customFormat="1" x14ac:dyDescent="0.2">
      <c r="A93" s="13" t="s">
        <v>6</v>
      </c>
      <c r="B93" s="84">
        <f>' Total (exc. litter &amp; waste)'!B89</f>
        <v>28</v>
      </c>
      <c r="C93" s="84">
        <f>' Total (exc. litter &amp; waste)'!C89</f>
        <v>8</v>
      </c>
      <c r="D93" s="84">
        <f>' Total (exc. litter &amp; waste)'!D89</f>
        <v>9</v>
      </c>
      <c r="E93" s="84">
        <f>' Total (exc. litter &amp; waste)'!E89</f>
        <v>0</v>
      </c>
      <c r="F93" s="84">
        <f>' Total (exc. litter &amp; waste)'!F89</f>
        <v>20</v>
      </c>
      <c r="G93" s="84">
        <f>' Total (exc. litter &amp; waste)'!G89</f>
        <v>8</v>
      </c>
      <c r="H93" s="84">
        <f>' Total (exc. litter &amp; waste)'!H89</f>
        <v>6</v>
      </c>
      <c r="I93" s="84">
        <f>' Total (exc. litter &amp; waste)'!I89</f>
        <v>0</v>
      </c>
      <c r="J93" s="84">
        <f>' Total (exc. litter &amp; waste)'!J89</f>
        <v>10</v>
      </c>
      <c r="K93" s="84">
        <f>' Total (exc. litter &amp; waste)'!K89</f>
        <v>0</v>
      </c>
      <c r="L93" s="84">
        <f>' Total (exc. litter &amp; waste)'!L89</f>
        <v>0</v>
      </c>
      <c r="M93" s="82">
        <f>' Total (exc. litter &amp; waste)'!M89</f>
        <v>0</v>
      </c>
    </row>
    <row r="94" spans="1:19" s="20" customFormat="1" x14ac:dyDescent="0.2">
      <c r="A94" s="13" t="s">
        <v>7</v>
      </c>
      <c r="B94" s="84">
        <f>' Total (exc. litter &amp; waste)'!B90</f>
        <v>6</v>
      </c>
      <c r="C94" s="84">
        <f>' Total (exc. litter &amp; waste)'!C90</f>
        <v>1</v>
      </c>
      <c r="D94" s="84">
        <f>' Total (exc. litter &amp; waste)'!D90</f>
        <v>5</v>
      </c>
      <c r="E94" s="84">
        <f>' Total (exc. litter &amp; waste)'!E90</f>
        <v>1</v>
      </c>
      <c r="F94" s="84">
        <f>' Total (exc. litter &amp; waste)'!F90</f>
        <v>1</v>
      </c>
      <c r="G94" s="84">
        <f>' Total (exc. litter &amp; waste)'!G90</f>
        <v>0</v>
      </c>
      <c r="H94" s="84">
        <f>' Total (exc. litter &amp; waste)'!H90</f>
        <v>4</v>
      </c>
      <c r="I94" s="84">
        <f>' Total (exc. litter &amp; waste)'!I90</f>
        <v>2</v>
      </c>
      <c r="J94" s="84">
        <f>' Total (exc. litter &amp; waste)'!J90</f>
        <v>2</v>
      </c>
      <c r="K94" s="84">
        <f>' Total (exc. litter &amp; waste)'!K90</f>
        <v>0</v>
      </c>
      <c r="L94" s="84">
        <f>' Total (exc. litter &amp; waste)'!L90</f>
        <v>0</v>
      </c>
      <c r="M94" s="82">
        <f>' Total (exc. litter &amp; waste)'!M90</f>
        <v>0</v>
      </c>
    </row>
    <row r="95" spans="1:19" s="20" customFormat="1" x14ac:dyDescent="0.2">
      <c r="A95" s="13" t="s">
        <v>8</v>
      </c>
      <c r="B95" s="84">
        <f>' Total (exc. litter &amp; waste)'!B91</f>
        <v>49</v>
      </c>
      <c r="C95" s="84">
        <f>' Total (exc. litter &amp; waste)'!C91</f>
        <v>6</v>
      </c>
      <c r="D95" s="84">
        <f>' Total (exc. litter &amp; waste)'!D91</f>
        <v>27</v>
      </c>
      <c r="E95" s="84">
        <f>' Total (exc. litter &amp; waste)'!E91</f>
        <v>4</v>
      </c>
      <c r="F95" s="84">
        <f>' Total (exc. litter &amp; waste)'!F91</f>
        <v>21</v>
      </c>
      <c r="G95" s="84">
        <f>' Total (exc. litter &amp; waste)'!G91</f>
        <v>1</v>
      </c>
      <c r="H95" s="84">
        <f>' Total (exc. litter &amp; waste)'!H91</f>
        <v>4</v>
      </c>
      <c r="I95" s="84">
        <f>' Total (exc. litter &amp; waste)'!I91</f>
        <v>2</v>
      </c>
      <c r="J95" s="84">
        <f>' Total (exc. litter &amp; waste)'!J91</f>
        <v>5</v>
      </c>
      <c r="K95" s="84">
        <f>' Total (exc. litter &amp; waste)'!K91</f>
        <v>2</v>
      </c>
      <c r="L95" s="84">
        <f>' Total (exc. litter &amp; waste)'!L91</f>
        <v>1</v>
      </c>
      <c r="M95" s="82">
        <f>' Total (exc. litter &amp; waste)'!M91</f>
        <v>0</v>
      </c>
    </row>
    <row r="96" spans="1:19" s="20" customFormat="1" x14ac:dyDescent="0.2">
      <c r="A96" s="13" t="s">
        <v>9</v>
      </c>
      <c r="B96" s="84">
        <f>' Total (exc. litter &amp; waste)'!B92</f>
        <v>17</v>
      </c>
      <c r="C96" s="84">
        <f>' Total (exc. litter &amp; waste)'!C92</f>
        <v>0</v>
      </c>
      <c r="D96" s="84">
        <f>' Total (exc. litter &amp; waste)'!D92</f>
        <v>12</v>
      </c>
      <c r="E96" s="84">
        <f>' Total (exc. litter &amp; waste)'!E92</f>
        <v>0</v>
      </c>
      <c r="F96" s="84">
        <f>' Total (exc. litter &amp; waste)'!F92</f>
        <v>5</v>
      </c>
      <c r="G96" s="84">
        <f>' Total (exc. litter &amp; waste)'!G92</f>
        <v>0</v>
      </c>
      <c r="H96" s="84">
        <f>' Total (exc. litter &amp; waste)'!H92</f>
        <v>2</v>
      </c>
      <c r="I96" s="84">
        <f>' Total (exc. litter &amp; waste)'!I92</f>
        <v>0</v>
      </c>
      <c r="J96" s="84">
        <f>' Total (exc. litter &amp; waste)'!J92</f>
        <v>4</v>
      </c>
      <c r="K96" s="84">
        <f>' Total (exc. litter &amp; waste)'!K92</f>
        <v>0</v>
      </c>
      <c r="L96" s="84">
        <f>' Total (exc. litter &amp; waste)'!L92</f>
        <v>0</v>
      </c>
      <c r="M96" s="82">
        <f>' Total (exc. litter &amp; waste)'!M92</f>
        <v>0</v>
      </c>
    </row>
    <row r="97" spans="1:13" s="20" customFormat="1" x14ac:dyDescent="0.2">
      <c r="A97" s="13" t="s">
        <v>10</v>
      </c>
      <c r="B97" s="84">
        <f>' Total (exc. litter &amp; waste)'!B93</f>
        <v>35</v>
      </c>
      <c r="C97" s="84">
        <f>' Total (exc. litter &amp; waste)'!C93</f>
        <v>0</v>
      </c>
      <c r="D97" s="84">
        <f>' Total (exc. litter &amp; waste)'!D93</f>
        <v>20</v>
      </c>
      <c r="E97" s="84">
        <f>' Total (exc. litter &amp; waste)'!E93</f>
        <v>0</v>
      </c>
      <c r="F97" s="84">
        <f>' Total (exc. litter &amp; waste)'!F93</f>
        <v>16</v>
      </c>
      <c r="G97" s="84">
        <f>' Total (exc. litter &amp; waste)'!G93</f>
        <v>0</v>
      </c>
      <c r="H97" s="84">
        <f>' Total (exc. litter &amp; waste)'!H93</f>
        <v>6</v>
      </c>
      <c r="I97" s="84">
        <f>' Total (exc. litter &amp; waste)'!I93</f>
        <v>0</v>
      </c>
      <c r="J97" s="84">
        <f>' Total (exc. litter &amp; waste)'!J93</f>
        <v>7</v>
      </c>
      <c r="K97" s="84">
        <f>' Total (exc. litter &amp; waste)'!K93</f>
        <v>0</v>
      </c>
      <c r="L97" s="84">
        <f>' Total (exc. litter &amp; waste)'!L93</f>
        <v>0</v>
      </c>
      <c r="M97" s="82">
        <f>' Total (exc. litter &amp; waste)'!M93</f>
        <v>0</v>
      </c>
    </row>
    <row r="98" spans="1:13" s="20" customFormat="1" x14ac:dyDescent="0.2">
      <c r="A98" s="13" t="s">
        <v>11</v>
      </c>
      <c r="B98" s="84">
        <f>' Total (exc. litter &amp; waste)'!B94</f>
        <v>15</v>
      </c>
      <c r="C98" s="84">
        <f>' Total (exc. litter &amp; waste)'!C94</f>
        <v>2</v>
      </c>
      <c r="D98" s="84">
        <f>' Total (exc. litter &amp; waste)'!D94</f>
        <v>4</v>
      </c>
      <c r="E98" s="84">
        <f>' Total (exc. litter &amp; waste)'!E94</f>
        <v>2</v>
      </c>
      <c r="F98" s="84">
        <f>' Total (exc. litter &amp; waste)'!F94</f>
        <v>10</v>
      </c>
      <c r="G98" s="84">
        <f>' Total (exc. litter &amp; waste)'!G94</f>
        <v>0</v>
      </c>
      <c r="H98" s="84">
        <f>' Total (exc. litter &amp; waste)'!H94</f>
        <v>4</v>
      </c>
      <c r="I98" s="84">
        <f>' Total (exc. litter &amp; waste)'!I94</f>
        <v>4</v>
      </c>
      <c r="J98" s="84">
        <f>' Total (exc. litter &amp; waste)'!J94</f>
        <v>4</v>
      </c>
      <c r="K98" s="84">
        <f>' Total (exc. litter &amp; waste)'!K94</f>
        <v>1</v>
      </c>
      <c r="L98" s="84">
        <f>' Total (exc. litter &amp; waste)'!L94</f>
        <v>0</v>
      </c>
      <c r="M98" s="82">
        <f>' Total (exc. litter &amp; waste)'!M94</f>
        <v>0</v>
      </c>
    </row>
    <row r="99" spans="1:13" s="20" customFormat="1" x14ac:dyDescent="0.2">
      <c r="A99" s="13" t="s">
        <v>12</v>
      </c>
      <c r="B99" s="84">
        <f>' Total (exc. litter &amp; waste)'!B95</f>
        <v>15</v>
      </c>
      <c r="C99" s="84">
        <f>' Total (exc. litter &amp; waste)'!C95</f>
        <v>1</v>
      </c>
      <c r="D99" s="84">
        <f>' Total (exc. litter &amp; waste)'!D95</f>
        <v>3</v>
      </c>
      <c r="E99" s="84">
        <f>' Total (exc. litter &amp; waste)'!E95</f>
        <v>1</v>
      </c>
      <c r="F99" s="84">
        <f>' Total (exc. litter &amp; waste)'!F95</f>
        <v>11</v>
      </c>
      <c r="G99" s="84">
        <f>' Total (exc. litter &amp; waste)'!G95</f>
        <v>0</v>
      </c>
      <c r="H99" s="84">
        <f>' Total (exc. litter &amp; waste)'!H95</f>
        <v>2</v>
      </c>
      <c r="I99" s="84">
        <f>' Total (exc. litter &amp; waste)'!I95</f>
        <v>2</v>
      </c>
      <c r="J99" s="84">
        <f>' Total (exc. litter &amp; waste)'!J95</f>
        <v>3</v>
      </c>
      <c r="K99" s="84">
        <f>' Total (exc. litter &amp; waste)'!K95</f>
        <v>0</v>
      </c>
      <c r="L99" s="84">
        <f>' Total (exc. litter &amp; waste)'!L95</f>
        <v>0</v>
      </c>
      <c r="M99" s="82">
        <f>' Total (exc. litter &amp; waste)'!M95</f>
        <v>0</v>
      </c>
    </row>
    <row r="100" spans="1:13" s="20" customFormat="1" x14ac:dyDescent="0.2">
      <c r="A100" s="13" t="s">
        <v>13</v>
      </c>
      <c r="B100" s="84">
        <f>' Total (exc. litter &amp; waste)'!B96</f>
        <v>10</v>
      </c>
      <c r="C100" s="84">
        <f>' Total (exc. litter &amp; waste)'!C96</f>
        <v>1</v>
      </c>
      <c r="D100" s="84">
        <f>' Total (exc. litter &amp; waste)'!D96</f>
        <v>3</v>
      </c>
      <c r="E100" s="84">
        <f>' Total (exc. litter &amp; waste)'!E96</f>
        <v>0</v>
      </c>
      <c r="F100" s="84">
        <f>' Total (exc. litter &amp; waste)'!F96</f>
        <v>8</v>
      </c>
      <c r="G100" s="84">
        <f>' Total (exc. litter &amp; waste)'!G96</f>
        <v>1</v>
      </c>
      <c r="H100" s="84">
        <f>' Total (exc. litter &amp; waste)'!H96</f>
        <v>2</v>
      </c>
      <c r="I100" s="84">
        <f>' Total (exc. litter &amp; waste)'!I96</f>
        <v>0</v>
      </c>
      <c r="J100" s="84">
        <f>' Total (exc. litter &amp; waste)'!J96</f>
        <v>1</v>
      </c>
      <c r="K100" s="84">
        <f>' Total (exc. litter &amp; waste)'!K96</f>
        <v>0</v>
      </c>
      <c r="L100" s="84">
        <f>' Total (exc. litter &amp; waste)'!L96</f>
        <v>0</v>
      </c>
      <c r="M100" s="82">
        <f>' Total (exc. litter &amp; waste)'!M96</f>
        <v>0</v>
      </c>
    </row>
    <row r="101" spans="1:13" s="20" customFormat="1" x14ac:dyDescent="0.2">
      <c r="A101" s="13" t="s">
        <v>14</v>
      </c>
      <c r="B101" s="84">
        <f>' Total (exc. litter &amp; waste)'!B97</f>
        <v>37</v>
      </c>
      <c r="C101" s="84">
        <f>' Total (exc. litter &amp; waste)'!C97</f>
        <v>5</v>
      </c>
      <c r="D101" s="84">
        <f>' Total (exc. litter &amp; waste)'!D97</f>
        <v>11</v>
      </c>
      <c r="E101" s="84">
        <f>' Total (exc. litter &amp; waste)'!E97</f>
        <v>3</v>
      </c>
      <c r="F101" s="84">
        <f>' Total (exc. litter &amp; waste)'!F97</f>
        <v>24</v>
      </c>
      <c r="G101" s="84">
        <f>' Total (exc. litter &amp; waste)'!G97</f>
        <v>1</v>
      </c>
      <c r="H101" s="84">
        <f>' Total (exc. litter &amp; waste)'!H97</f>
        <v>4</v>
      </c>
      <c r="I101" s="84">
        <f>' Total (exc. litter &amp; waste)'!I97</f>
        <v>2</v>
      </c>
      <c r="J101" s="84">
        <f>' Total (exc. litter &amp; waste)'!J97</f>
        <v>15</v>
      </c>
      <c r="K101" s="84">
        <f>' Total (exc. litter &amp; waste)'!K97</f>
        <v>2</v>
      </c>
      <c r="L101" s="84">
        <f>' Total (exc. litter &amp; waste)'!L97</f>
        <v>1</v>
      </c>
      <c r="M101" s="82">
        <f>' Total (exc. litter &amp; waste)'!M97</f>
        <v>0</v>
      </c>
    </row>
    <row r="102" spans="1:13" s="20" customFormat="1" x14ac:dyDescent="0.2">
      <c r="A102" s="13" t="s">
        <v>15</v>
      </c>
      <c r="B102" s="84">
        <f>' Total (exc. litter &amp; waste)'!B98</f>
        <v>30</v>
      </c>
      <c r="C102" s="84">
        <f>' Total (exc. litter &amp; waste)'!C98</f>
        <v>10</v>
      </c>
      <c r="D102" s="84">
        <f>' Total (exc. litter &amp; waste)'!D98</f>
        <v>8</v>
      </c>
      <c r="E102" s="84">
        <f>' Total (exc. litter &amp; waste)'!E98</f>
        <v>8</v>
      </c>
      <c r="F102" s="84">
        <f>' Total (exc. litter &amp; waste)'!F98</f>
        <v>20</v>
      </c>
      <c r="G102" s="84">
        <f>' Total (exc. litter &amp; waste)'!G98</f>
        <v>2</v>
      </c>
      <c r="H102" s="84">
        <f>' Total (exc. litter &amp; waste)'!H98</f>
        <v>7</v>
      </c>
      <c r="I102" s="84">
        <f>' Total (exc. litter &amp; waste)'!I98</f>
        <v>6</v>
      </c>
      <c r="J102" s="84">
        <f>' Total (exc. litter &amp; waste)'!J98</f>
        <v>7</v>
      </c>
      <c r="K102" s="84">
        <f>' Total (exc. litter &amp; waste)'!K98</f>
        <v>2</v>
      </c>
      <c r="L102" s="84">
        <f>' Total (exc. litter &amp; waste)'!L98</f>
        <v>0</v>
      </c>
      <c r="M102" s="82">
        <f>' Total (exc. litter &amp; waste)'!M98</f>
        <v>0</v>
      </c>
    </row>
    <row r="103" spans="1:13" s="20" customFormat="1" x14ac:dyDescent="0.2">
      <c r="A103" s="13" t="s">
        <v>16</v>
      </c>
      <c r="B103" s="84">
        <f>' Total (exc. litter &amp; waste)'!B99</f>
        <v>21</v>
      </c>
      <c r="C103" s="84">
        <f>' Total (exc. litter &amp; waste)'!C99</f>
        <v>2</v>
      </c>
      <c r="D103" s="84">
        <f>' Total (exc. litter &amp; waste)'!D99</f>
        <v>9</v>
      </c>
      <c r="E103" s="84">
        <f>' Total (exc. litter &amp; waste)'!E99</f>
        <v>0</v>
      </c>
      <c r="F103" s="84">
        <f>' Total (exc. litter &amp; waste)'!F99</f>
        <v>13</v>
      </c>
      <c r="G103" s="84">
        <f>' Total (exc. litter &amp; waste)'!G99</f>
        <v>2</v>
      </c>
      <c r="H103" s="84">
        <f>' Total (exc. litter &amp; waste)'!H99</f>
        <v>4</v>
      </c>
      <c r="I103" s="84">
        <f>' Total (exc. litter &amp; waste)'!I99</f>
        <v>0</v>
      </c>
      <c r="J103" s="84">
        <f>' Total (exc. litter &amp; waste)'!J99</f>
        <v>4</v>
      </c>
      <c r="K103" s="84">
        <f>' Total (exc. litter &amp; waste)'!K99</f>
        <v>0</v>
      </c>
      <c r="L103" s="84">
        <f>' Total (exc. litter &amp; waste)'!L99</f>
        <v>1</v>
      </c>
      <c r="M103" s="82">
        <f>' Total (exc. litter &amp; waste)'!M99</f>
        <v>0</v>
      </c>
    </row>
    <row r="104" spans="1:13" s="20" customFormat="1" x14ac:dyDescent="0.2">
      <c r="A104" s="13" t="s">
        <v>17</v>
      </c>
      <c r="B104" s="84">
        <f>' Total (exc. litter &amp; waste)'!B100</f>
        <v>20</v>
      </c>
      <c r="C104" s="84">
        <f>' Total (exc. litter &amp; waste)'!C100</f>
        <v>2</v>
      </c>
      <c r="D104" s="84">
        <f>' Total (exc. litter &amp; waste)'!D100</f>
        <v>4</v>
      </c>
      <c r="E104" s="84">
        <f>' Total (exc. litter &amp; waste)'!E100</f>
        <v>0</v>
      </c>
      <c r="F104" s="84">
        <f>' Total (exc. litter &amp; waste)'!F100</f>
        <v>16</v>
      </c>
      <c r="G104" s="84">
        <f>' Total (exc. litter &amp; waste)'!G100</f>
        <v>2</v>
      </c>
      <c r="H104" s="84">
        <f>' Total (exc. litter &amp; waste)'!H100</f>
        <v>2</v>
      </c>
      <c r="I104" s="84">
        <f>' Total (exc. litter &amp; waste)'!I100</f>
        <v>0</v>
      </c>
      <c r="J104" s="84">
        <f>' Total (exc. litter &amp; waste)'!J100</f>
        <v>11</v>
      </c>
      <c r="K104" s="84">
        <f>' Total (exc. litter &amp; waste)'!K100</f>
        <v>0</v>
      </c>
      <c r="L104" s="84">
        <f>' Total (exc. litter &amp; waste)'!L100</f>
        <v>0</v>
      </c>
      <c r="M104" s="82">
        <f>' Total (exc. litter &amp; waste)'!M100</f>
        <v>0</v>
      </c>
    </row>
    <row r="105" spans="1:13" s="20" customFormat="1" x14ac:dyDescent="0.2">
      <c r="A105" s="13" t="s">
        <v>18</v>
      </c>
      <c r="B105" s="84">
        <f>' Total (exc. litter &amp; waste)'!B101</f>
        <v>25</v>
      </c>
      <c r="C105" s="84">
        <f>' Total (exc. litter &amp; waste)'!C101</f>
        <v>4</v>
      </c>
      <c r="D105" s="84">
        <f>' Total (exc. litter &amp; waste)'!D101</f>
        <v>11</v>
      </c>
      <c r="E105" s="84">
        <f>' Total (exc. litter &amp; waste)'!E101</f>
        <v>0</v>
      </c>
      <c r="F105" s="84">
        <f>' Total (exc. litter &amp; waste)'!F101</f>
        <v>15</v>
      </c>
      <c r="G105" s="84">
        <f>' Total (exc. litter &amp; waste)'!G101</f>
        <v>4</v>
      </c>
      <c r="H105" s="84">
        <f>' Total (exc. litter &amp; waste)'!H101</f>
        <v>2</v>
      </c>
      <c r="I105" s="84">
        <f>' Total (exc. litter &amp; waste)'!I101</f>
        <v>0</v>
      </c>
      <c r="J105" s="84">
        <f>' Total (exc. litter &amp; waste)'!J101</f>
        <v>9</v>
      </c>
      <c r="K105" s="84">
        <f>' Total (exc. litter &amp; waste)'!K101</f>
        <v>0</v>
      </c>
      <c r="L105" s="84">
        <f>' Total (exc. litter &amp; waste)'!L101</f>
        <v>0</v>
      </c>
      <c r="M105" s="82">
        <f>' Total (exc. litter &amp; waste)'!M101</f>
        <v>0</v>
      </c>
    </row>
    <row r="106" spans="1:13" s="20" customFormat="1" x14ac:dyDescent="0.2">
      <c r="A106" s="13" t="s">
        <v>19</v>
      </c>
      <c r="B106" s="84">
        <f>' Total (exc. litter &amp; waste)'!B102</f>
        <v>10</v>
      </c>
      <c r="C106" s="84">
        <f>' Total (exc. litter &amp; waste)'!C102</f>
        <v>1</v>
      </c>
      <c r="D106" s="84">
        <f>' Total (exc. litter &amp; waste)'!D102</f>
        <v>2</v>
      </c>
      <c r="E106" s="84">
        <f>' Total (exc. litter &amp; waste)'!E102</f>
        <v>0</v>
      </c>
      <c r="F106" s="84">
        <f>' Total (exc. litter &amp; waste)'!F102</f>
        <v>5</v>
      </c>
      <c r="G106" s="84">
        <f>' Total (exc. litter &amp; waste)'!G102</f>
        <v>1</v>
      </c>
      <c r="H106" s="84">
        <f>' Total (exc. litter &amp; waste)'!H102</f>
        <v>0</v>
      </c>
      <c r="I106" s="84">
        <f>' Total (exc. litter &amp; waste)'!I102</f>
        <v>0</v>
      </c>
      <c r="J106" s="84">
        <f>' Total (exc. litter &amp; waste)'!J102</f>
        <v>1</v>
      </c>
      <c r="K106" s="84">
        <f>' Total (exc. litter &amp; waste)'!K102</f>
        <v>0</v>
      </c>
      <c r="L106" s="84">
        <f>' Total (exc. litter &amp; waste)'!L102</f>
        <v>0</v>
      </c>
      <c r="M106" s="82">
        <f>' Total (exc. litter &amp; waste)'!M102</f>
        <v>0</v>
      </c>
    </row>
    <row r="107" spans="1:13" s="20" customFormat="1" x14ac:dyDescent="0.2">
      <c r="A107" s="13" t="s">
        <v>20</v>
      </c>
      <c r="B107" s="84">
        <f>' Total (exc. litter &amp; waste)'!B103</f>
        <v>39</v>
      </c>
      <c r="C107" s="84">
        <f>' Total (exc. litter &amp; waste)'!C103</f>
        <v>13</v>
      </c>
      <c r="D107" s="84">
        <f>' Total (exc. litter &amp; waste)'!D103</f>
        <v>14</v>
      </c>
      <c r="E107" s="84">
        <f>' Total (exc. litter &amp; waste)'!E103</f>
        <v>8</v>
      </c>
      <c r="F107" s="84">
        <f>' Total (exc. litter &amp; waste)'!F103</f>
        <v>25</v>
      </c>
      <c r="G107" s="84">
        <f>' Total (exc. litter &amp; waste)'!G103</f>
        <v>4</v>
      </c>
      <c r="H107" s="84">
        <f>' Total (exc. litter &amp; waste)'!H103</f>
        <v>2</v>
      </c>
      <c r="I107" s="84">
        <f>' Total (exc. litter &amp; waste)'!I103</f>
        <v>4</v>
      </c>
      <c r="J107" s="84">
        <f>' Total (exc. litter &amp; waste)'!J103</f>
        <v>8</v>
      </c>
      <c r="K107" s="84">
        <f>' Total (exc. litter &amp; waste)'!K103</f>
        <v>2</v>
      </c>
      <c r="L107" s="84">
        <f>' Total (exc. litter &amp; waste)'!L103</f>
        <v>0</v>
      </c>
      <c r="M107" s="82">
        <f>' Total (exc. litter &amp; waste)'!M103</f>
        <v>0</v>
      </c>
    </row>
    <row r="108" spans="1:13" s="20" customFormat="1" x14ac:dyDescent="0.2">
      <c r="A108" s="13" t="s">
        <v>21</v>
      </c>
      <c r="B108" s="84">
        <f>' Total (exc. litter &amp; waste)'!B104</f>
        <v>39</v>
      </c>
      <c r="C108" s="84">
        <f>' Total (exc. litter &amp; waste)'!C104</f>
        <v>7</v>
      </c>
      <c r="D108" s="84">
        <f>' Total (exc. litter &amp; waste)'!D104</f>
        <v>22</v>
      </c>
      <c r="E108" s="84">
        <f>' Total (exc. litter &amp; waste)'!E104</f>
        <v>4</v>
      </c>
      <c r="F108" s="84">
        <f>' Total (exc. litter &amp; waste)'!F104</f>
        <v>20</v>
      </c>
      <c r="G108" s="84">
        <f>' Total (exc. litter &amp; waste)'!G104</f>
        <v>3</v>
      </c>
      <c r="H108" s="84">
        <f>' Total (exc. litter &amp; waste)'!H104</f>
        <v>4</v>
      </c>
      <c r="I108" s="84">
        <f>' Total (exc. litter &amp; waste)'!I104</f>
        <v>4</v>
      </c>
      <c r="J108" s="84">
        <f>' Total (exc. litter &amp; waste)'!J104</f>
        <v>15</v>
      </c>
      <c r="K108" s="84">
        <f>' Total (exc. litter &amp; waste)'!K104</f>
        <v>2</v>
      </c>
      <c r="L108" s="84">
        <f>' Total (exc. litter &amp; waste)'!L104</f>
        <v>1</v>
      </c>
      <c r="M108" s="82">
        <f>' Total (exc. litter &amp; waste)'!M104</f>
        <v>0</v>
      </c>
    </row>
    <row r="109" spans="1:13" s="20" customFormat="1" x14ac:dyDescent="0.2">
      <c r="A109" s="13" t="s">
        <v>22</v>
      </c>
      <c r="B109" s="84">
        <f>' Total (exc. litter &amp; waste)'!B105</f>
        <v>16</v>
      </c>
      <c r="C109" s="84">
        <f>' Total (exc. litter &amp; waste)'!C105</f>
        <v>15</v>
      </c>
      <c r="D109" s="84">
        <f>' Total (exc. litter &amp; waste)'!D105</f>
        <v>8</v>
      </c>
      <c r="E109" s="84">
        <f>' Total (exc. litter &amp; waste)'!E105</f>
        <v>10</v>
      </c>
      <c r="F109" s="84">
        <f>' Total (exc. litter &amp; waste)'!F105</f>
        <v>8</v>
      </c>
      <c r="G109" s="84">
        <f>' Total (exc. litter &amp; waste)'!G105</f>
        <v>6</v>
      </c>
      <c r="H109" s="84">
        <f>' Total (exc. litter &amp; waste)'!H105</f>
        <v>2</v>
      </c>
      <c r="I109" s="84">
        <f>' Total (exc. litter &amp; waste)'!I105</f>
        <v>2</v>
      </c>
      <c r="J109" s="84">
        <f>' Total (exc. litter &amp; waste)'!J105</f>
        <v>1</v>
      </c>
      <c r="K109" s="84">
        <f>' Total (exc. litter &amp; waste)'!K105</f>
        <v>1</v>
      </c>
      <c r="L109" s="84">
        <f>' Total (exc. litter &amp; waste)'!L105</f>
        <v>0</v>
      </c>
      <c r="M109" s="82">
        <f>' Total (exc. litter &amp; waste)'!M105</f>
        <v>0</v>
      </c>
    </row>
    <row r="110" spans="1:13" s="20" customFormat="1" x14ac:dyDescent="0.2">
      <c r="A110" s="13" t="s">
        <v>23</v>
      </c>
      <c r="B110" s="84">
        <f>' Total (exc. litter &amp; waste)'!B106</f>
        <v>17</v>
      </c>
      <c r="C110" s="84">
        <f>' Total (exc. litter &amp; waste)'!C106</f>
        <v>5</v>
      </c>
      <c r="D110" s="84">
        <f>' Total (exc. litter &amp; waste)'!D106</f>
        <v>6</v>
      </c>
      <c r="E110" s="84">
        <f>' Total (exc. litter &amp; waste)'!E106</f>
        <v>1</v>
      </c>
      <c r="F110" s="84">
        <f>' Total (exc. litter &amp; waste)'!F106</f>
        <v>11</v>
      </c>
      <c r="G110" s="84">
        <f>' Total (exc. litter &amp; waste)'!G106</f>
        <v>4</v>
      </c>
      <c r="H110" s="84">
        <f>' Total (exc. litter &amp; waste)'!H106</f>
        <v>4</v>
      </c>
      <c r="I110" s="84">
        <f>' Total (exc. litter &amp; waste)'!I106</f>
        <v>0</v>
      </c>
      <c r="J110" s="84">
        <f>' Total (exc. litter &amp; waste)'!J106</f>
        <v>5</v>
      </c>
      <c r="K110" s="84">
        <f>' Total (exc. litter &amp; waste)'!K106</f>
        <v>1</v>
      </c>
      <c r="L110" s="84">
        <f>' Total (exc. litter &amp; waste)'!L106</f>
        <v>0</v>
      </c>
      <c r="M110" s="82">
        <f>' Total (exc. litter &amp; waste)'!M106</f>
        <v>0</v>
      </c>
    </row>
    <row r="111" spans="1:13" s="20" customFormat="1" x14ac:dyDescent="0.2">
      <c r="A111" s="13" t="s">
        <v>24</v>
      </c>
      <c r="B111" s="84">
        <f>' Total (exc. litter &amp; waste)'!B107</f>
        <v>23</v>
      </c>
      <c r="C111" s="84">
        <f>' Total (exc. litter &amp; waste)'!C107</f>
        <v>1</v>
      </c>
      <c r="D111" s="84">
        <f>' Total (exc. litter &amp; waste)'!D107</f>
        <v>6</v>
      </c>
      <c r="E111" s="84">
        <f>' Total (exc. litter &amp; waste)'!E107</f>
        <v>1</v>
      </c>
      <c r="F111" s="84">
        <f>' Total (exc. litter &amp; waste)'!F107</f>
        <v>13</v>
      </c>
      <c r="G111" s="84">
        <f>' Total (exc. litter &amp; waste)'!G107</f>
        <v>0</v>
      </c>
      <c r="H111" s="84">
        <f>' Total (exc. litter &amp; waste)'!H107</f>
        <v>4</v>
      </c>
      <c r="I111" s="84">
        <f>' Total (exc. litter &amp; waste)'!I107</f>
        <v>2</v>
      </c>
      <c r="J111" s="84">
        <f>' Total (exc. litter &amp; waste)'!J107</f>
        <v>4</v>
      </c>
      <c r="K111" s="84">
        <f>' Total (exc. litter &amp; waste)'!K107</f>
        <v>0</v>
      </c>
      <c r="L111" s="84">
        <f>' Total (exc. litter &amp; waste)'!L107</f>
        <v>0</v>
      </c>
      <c r="M111" s="82">
        <f>' Total (exc. litter &amp; waste)'!M107</f>
        <v>0</v>
      </c>
    </row>
    <row r="112" spans="1:13" s="20" customFormat="1" x14ac:dyDescent="0.2">
      <c r="A112" s="13" t="s">
        <v>25</v>
      </c>
      <c r="B112" s="84">
        <f>' Total (exc. litter &amp; waste)'!B108</f>
        <v>21</v>
      </c>
      <c r="C112" s="84">
        <f>' Total (exc. litter &amp; waste)'!C108</f>
        <v>2</v>
      </c>
      <c r="D112" s="84">
        <f>' Total (exc. litter &amp; waste)'!D108</f>
        <v>10</v>
      </c>
      <c r="E112" s="84">
        <f>' Total (exc. litter &amp; waste)'!E108</f>
        <v>0</v>
      </c>
      <c r="F112" s="84">
        <f>' Total (exc. litter &amp; waste)'!F108</f>
        <v>11</v>
      </c>
      <c r="G112" s="84">
        <f>' Total (exc. litter &amp; waste)'!G108</f>
        <v>2</v>
      </c>
      <c r="H112" s="84">
        <f>' Total (exc. litter &amp; waste)'!H108</f>
        <v>2</v>
      </c>
      <c r="I112" s="84">
        <f>' Total (exc. litter &amp; waste)'!I108</f>
        <v>0</v>
      </c>
      <c r="J112" s="84">
        <f>' Total (exc. litter &amp; waste)'!J108</f>
        <v>5</v>
      </c>
      <c r="K112" s="84">
        <f>' Total (exc. litter &amp; waste)'!K108</f>
        <v>0</v>
      </c>
      <c r="L112" s="84">
        <f>' Total (exc. litter &amp; waste)'!L108</f>
        <v>1</v>
      </c>
      <c r="M112" s="82">
        <f>' Total (exc. litter &amp; waste)'!M108</f>
        <v>0</v>
      </c>
    </row>
    <row r="113" spans="1:13" s="20" customFormat="1" x14ac:dyDescent="0.2">
      <c r="A113" s="13" t="s">
        <v>38</v>
      </c>
      <c r="B113" s="84">
        <f>' Total (exc. litter &amp; waste)'!B109</f>
        <v>0</v>
      </c>
      <c r="C113" s="84">
        <f>' Total (exc. litter &amp; waste)'!C109</f>
        <v>0</v>
      </c>
      <c r="D113" s="84">
        <f>' Total (exc. litter &amp; waste)'!D109</f>
        <v>0</v>
      </c>
      <c r="E113" s="84">
        <f>' Total (exc. litter &amp; waste)'!E109</f>
        <v>0</v>
      </c>
      <c r="F113" s="84">
        <f>' Total (exc. litter &amp; waste)'!F109</f>
        <v>0</v>
      </c>
      <c r="G113" s="84">
        <f>' Total (exc. litter &amp; waste)'!G109</f>
        <v>0</v>
      </c>
      <c r="H113" s="84">
        <f>' Total (exc. litter &amp; waste)'!H109</f>
        <v>0</v>
      </c>
      <c r="I113" s="84">
        <f>' Total (exc. litter &amp; waste)'!I109</f>
        <v>0</v>
      </c>
      <c r="J113" s="84">
        <f>' Total (exc. litter &amp; waste)'!J109</f>
        <v>0</v>
      </c>
      <c r="K113" s="84">
        <f>' Total (exc. litter &amp; waste)'!K109</f>
        <v>0</v>
      </c>
      <c r="L113" s="84">
        <f>' Total (exc. litter &amp; waste)'!L109</f>
        <v>0</v>
      </c>
      <c r="M113" s="82">
        <f>' Total (exc. litter &amp; waste)'!M109</f>
        <v>0</v>
      </c>
    </row>
    <row r="114" spans="1:13" s="20" customFormat="1" x14ac:dyDescent="0.2">
      <c r="A114" s="13" t="s">
        <v>26</v>
      </c>
      <c r="B114" s="84">
        <f>' Total (exc. litter &amp; waste)'!B110</f>
        <v>31</v>
      </c>
      <c r="C114" s="84">
        <f>' Total (exc. litter &amp; waste)'!C110</f>
        <v>2</v>
      </c>
      <c r="D114" s="84">
        <f>' Total (exc. litter &amp; waste)'!D110</f>
        <v>19</v>
      </c>
      <c r="E114" s="84">
        <f>' Total (exc. litter &amp; waste)'!E110</f>
        <v>0</v>
      </c>
      <c r="F114" s="84">
        <f>' Total (exc. litter &amp; waste)'!F110</f>
        <v>12</v>
      </c>
      <c r="G114" s="84">
        <f>' Total (exc. litter &amp; waste)'!G110</f>
        <v>1</v>
      </c>
      <c r="H114" s="84">
        <f>' Total (exc. litter &amp; waste)'!H110</f>
        <v>5</v>
      </c>
      <c r="I114" s="84">
        <f>' Total (exc. litter &amp; waste)'!I110</f>
        <v>0</v>
      </c>
      <c r="J114" s="84">
        <f>' Total (exc. litter &amp; waste)'!J110</f>
        <v>9</v>
      </c>
      <c r="K114" s="84">
        <f>' Total (exc. litter &amp; waste)'!K110</f>
        <v>0</v>
      </c>
      <c r="L114" s="84">
        <f>' Total (exc. litter &amp; waste)'!L110</f>
        <v>0</v>
      </c>
      <c r="M114" s="82">
        <f>' Total (exc. litter &amp; waste)'!M110</f>
        <v>0</v>
      </c>
    </row>
    <row r="115" spans="1:13" s="20" customFormat="1" x14ac:dyDescent="0.2">
      <c r="A115" s="13" t="s">
        <v>27</v>
      </c>
      <c r="B115" s="84">
        <f>' Total (exc. litter &amp; waste)'!B111</f>
        <v>41</v>
      </c>
      <c r="C115" s="84">
        <f>' Total (exc. litter &amp; waste)'!C111</f>
        <v>6</v>
      </c>
      <c r="D115" s="84">
        <f>' Total (exc. litter &amp; waste)'!D111</f>
        <v>15</v>
      </c>
      <c r="E115" s="84">
        <f>' Total (exc. litter &amp; waste)'!E111</f>
        <v>1</v>
      </c>
      <c r="F115" s="84">
        <f>' Total (exc. litter &amp; waste)'!F111</f>
        <v>25</v>
      </c>
      <c r="G115" s="84">
        <f>' Total (exc. litter &amp; waste)'!G111</f>
        <v>4</v>
      </c>
      <c r="H115" s="84">
        <f>' Total (exc. litter &amp; waste)'!H111</f>
        <v>4</v>
      </c>
      <c r="I115" s="84">
        <f>' Total (exc. litter &amp; waste)'!I111</f>
        <v>2</v>
      </c>
      <c r="J115" s="84">
        <f>' Total (exc. litter &amp; waste)'!J111</f>
        <v>6</v>
      </c>
      <c r="K115" s="84">
        <f>' Total (exc. litter &amp; waste)'!K111</f>
        <v>0</v>
      </c>
      <c r="L115" s="84">
        <f>' Total (exc. litter &amp; waste)'!L111</f>
        <v>0</v>
      </c>
      <c r="M115" s="82">
        <f>' Total (exc. litter &amp; waste)'!M111</f>
        <v>0</v>
      </c>
    </row>
    <row r="116" spans="1:13" s="20" customFormat="1" x14ac:dyDescent="0.2">
      <c r="A116" s="13" t="s">
        <v>28</v>
      </c>
      <c r="B116" s="84">
        <f>' Total (exc. litter &amp; waste)'!B112</f>
        <v>28</v>
      </c>
      <c r="C116" s="84">
        <f>' Total (exc. litter &amp; waste)'!C112</f>
        <v>2</v>
      </c>
      <c r="D116" s="84">
        <f>' Total (exc. litter &amp; waste)'!D112</f>
        <v>4</v>
      </c>
      <c r="E116" s="84">
        <f>' Total (exc. litter &amp; waste)'!E112</f>
        <v>2</v>
      </c>
      <c r="F116" s="84">
        <f>' Total (exc. litter &amp; waste)'!F112</f>
        <v>22</v>
      </c>
      <c r="G116" s="84">
        <f>' Total (exc. litter &amp; waste)'!G112</f>
        <v>0</v>
      </c>
      <c r="H116" s="84">
        <f>' Total (exc. litter &amp; waste)'!H112</f>
        <v>2</v>
      </c>
      <c r="I116" s="84">
        <f>' Total (exc. litter &amp; waste)'!I112</f>
        <v>2</v>
      </c>
      <c r="J116" s="84">
        <f>' Total (exc. litter &amp; waste)'!J112</f>
        <v>13</v>
      </c>
      <c r="K116" s="84">
        <f>' Total (exc. litter &amp; waste)'!K112</f>
        <v>1</v>
      </c>
      <c r="L116" s="84">
        <f>' Total (exc. litter &amp; waste)'!L112</f>
        <v>0</v>
      </c>
      <c r="M116" s="82">
        <f>' Total (exc. litter &amp; waste)'!M112</f>
        <v>0</v>
      </c>
    </row>
    <row r="117" spans="1:13" s="20" customFormat="1" x14ac:dyDescent="0.2">
      <c r="A117" s="25" t="s">
        <v>56</v>
      </c>
      <c r="B117" s="84">
        <f>'Litter &amp; Waste'!B18</f>
        <v>0</v>
      </c>
      <c r="C117" s="84">
        <f>'Litter &amp; Waste'!C18</f>
        <v>0</v>
      </c>
      <c r="D117" s="84">
        <f>'Litter &amp; Waste'!D18</f>
        <v>0</v>
      </c>
      <c r="E117" s="84">
        <f>'Litter &amp; Waste'!E18</f>
        <v>0</v>
      </c>
      <c r="F117" s="84">
        <f>'Litter &amp; Waste'!F18</f>
        <v>0</v>
      </c>
      <c r="G117" s="84">
        <f>'Litter &amp; Waste'!G18</f>
        <v>0</v>
      </c>
      <c r="H117" s="84">
        <f>'Litter &amp; Waste'!H18</f>
        <v>0</v>
      </c>
      <c r="I117" s="84">
        <f>'Litter &amp; Waste'!I18</f>
        <v>0</v>
      </c>
      <c r="J117" s="84">
        <f>'Litter &amp; Waste'!J18</f>
        <v>0</v>
      </c>
      <c r="K117" s="84">
        <f>'Litter &amp; Waste'!K18</f>
        <v>0</v>
      </c>
      <c r="L117" s="84">
        <f>'Litter &amp; Waste'!L18</f>
        <v>0</v>
      </c>
      <c r="M117" s="82">
        <f>'Litter &amp; Waste'!M18</f>
        <v>0</v>
      </c>
    </row>
    <row r="118" spans="1:13" s="20" customFormat="1" x14ac:dyDescent="0.2">
      <c r="A118" s="13" t="s">
        <v>29</v>
      </c>
      <c r="B118" s="84">
        <f>' Total (exc. litter &amp; waste)'!B113</f>
        <v>16</v>
      </c>
      <c r="C118" s="84">
        <f>' Total (exc. litter &amp; waste)'!C113</f>
        <v>3</v>
      </c>
      <c r="D118" s="84">
        <f>' Total (exc. litter &amp; waste)'!D113</f>
        <v>10</v>
      </c>
      <c r="E118" s="84">
        <f>' Total (exc. litter &amp; waste)'!E113</f>
        <v>0</v>
      </c>
      <c r="F118" s="84">
        <f>' Total (exc. litter &amp; waste)'!F113</f>
        <v>6</v>
      </c>
      <c r="G118" s="84">
        <f>' Total (exc. litter &amp; waste)'!G113</f>
        <v>3</v>
      </c>
      <c r="H118" s="84">
        <f>' Total (exc. litter &amp; waste)'!H113</f>
        <v>0</v>
      </c>
      <c r="I118" s="84">
        <f>' Total (exc. litter &amp; waste)'!I113</f>
        <v>0</v>
      </c>
      <c r="J118" s="84">
        <f>' Total (exc. litter &amp; waste)'!J113</f>
        <v>3</v>
      </c>
      <c r="K118" s="84">
        <f>' Total (exc. litter &amp; waste)'!K113</f>
        <v>0</v>
      </c>
      <c r="L118" s="84">
        <f>' Total (exc. litter &amp; waste)'!L113</f>
        <v>1</v>
      </c>
      <c r="M118" s="82">
        <f>' Total (exc. litter &amp; waste)'!M113</f>
        <v>0</v>
      </c>
    </row>
    <row r="119" spans="1:13" s="20" customFormat="1" x14ac:dyDescent="0.2">
      <c r="A119" s="13" t="s">
        <v>30</v>
      </c>
      <c r="B119" s="84">
        <f>' Total (exc. litter &amp; waste)'!B114</f>
        <v>16</v>
      </c>
      <c r="C119" s="84">
        <f>' Total (exc. litter &amp; waste)'!C114</f>
        <v>1</v>
      </c>
      <c r="D119" s="84">
        <f>' Total (exc. litter &amp; waste)'!D114</f>
        <v>8</v>
      </c>
      <c r="E119" s="84">
        <f>' Total (exc. litter &amp; waste)'!E114</f>
        <v>0</v>
      </c>
      <c r="F119" s="84">
        <f>' Total (exc. litter &amp; waste)'!F114</f>
        <v>8</v>
      </c>
      <c r="G119" s="84">
        <f>' Total (exc. litter &amp; waste)'!G114</f>
        <v>1</v>
      </c>
      <c r="H119" s="84">
        <f>' Total (exc. litter &amp; waste)'!H114</f>
        <v>0</v>
      </c>
      <c r="I119" s="84">
        <f>' Total (exc. litter &amp; waste)'!I114</f>
        <v>0</v>
      </c>
      <c r="J119" s="84">
        <f>' Total (exc. litter &amp; waste)'!J114</f>
        <v>1</v>
      </c>
      <c r="K119" s="84">
        <f>' Total (exc. litter &amp; waste)'!K114</f>
        <v>0</v>
      </c>
      <c r="L119" s="84">
        <f>' Total (exc. litter &amp; waste)'!L114</f>
        <v>0</v>
      </c>
      <c r="M119" s="82">
        <f>' Total (exc. litter &amp; waste)'!M114</f>
        <v>0</v>
      </c>
    </row>
    <row r="120" spans="1:13" s="20" customFormat="1" x14ac:dyDescent="0.2">
      <c r="A120" s="13" t="s">
        <v>31</v>
      </c>
      <c r="B120" s="84">
        <f>' Total (exc. litter &amp; waste)'!B115</f>
        <v>12</v>
      </c>
      <c r="C120" s="84">
        <f>' Total (exc. litter &amp; waste)'!C115</f>
        <v>0</v>
      </c>
      <c r="D120" s="84">
        <f>' Total (exc. litter &amp; waste)'!D115</f>
        <v>6</v>
      </c>
      <c r="E120" s="84">
        <f>' Total (exc. litter &amp; waste)'!E115</f>
        <v>0</v>
      </c>
      <c r="F120" s="84">
        <f>' Total (exc. litter &amp; waste)'!F115</f>
        <v>5</v>
      </c>
      <c r="G120" s="84">
        <f>' Total (exc. litter &amp; waste)'!G115</f>
        <v>0</v>
      </c>
      <c r="H120" s="84">
        <f>' Total (exc. litter &amp; waste)'!H115</f>
        <v>2</v>
      </c>
      <c r="I120" s="84">
        <f>' Total (exc. litter &amp; waste)'!I115</f>
        <v>0</v>
      </c>
      <c r="J120" s="84">
        <f>' Total (exc. litter &amp; waste)'!J115</f>
        <v>1</v>
      </c>
      <c r="K120" s="84">
        <f>' Total (exc. litter &amp; waste)'!K115</f>
        <v>0</v>
      </c>
      <c r="L120" s="84">
        <f>' Total (exc. litter &amp; waste)'!L115</f>
        <v>0</v>
      </c>
      <c r="M120" s="82">
        <f>' Total (exc. litter &amp; waste)'!M115</f>
        <v>0</v>
      </c>
    </row>
    <row r="121" spans="1:13" s="20" customFormat="1" x14ac:dyDescent="0.2">
      <c r="A121" s="13" t="s">
        <v>32</v>
      </c>
      <c r="B121" s="84">
        <f>' Total (exc. litter &amp; waste)'!B116</f>
        <v>9</v>
      </c>
      <c r="C121" s="84">
        <f>' Total (exc. litter &amp; waste)'!C116</f>
        <v>3</v>
      </c>
      <c r="D121" s="84">
        <f>' Total (exc. litter &amp; waste)'!D116</f>
        <v>3</v>
      </c>
      <c r="E121" s="84">
        <f>' Total (exc. litter &amp; waste)'!E116</f>
        <v>1</v>
      </c>
      <c r="F121" s="84">
        <f>' Total (exc. litter &amp; waste)'!F116</f>
        <v>7</v>
      </c>
      <c r="G121" s="84">
        <f>' Total (exc. litter &amp; waste)'!G116</f>
        <v>1</v>
      </c>
      <c r="H121" s="84">
        <f>' Total (exc. litter &amp; waste)'!H116</f>
        <v>2</v>
      </c>
      <c r="I121" s="84">
        <f>' Total (exc. litter &amp; waste)'!I116</f>
        <v>2</v>
      </c>
      <c r="J121" s="84">
        <f>' Total (exc. litter &amp; waste)'!J116</f>
        <v>1</v>
      </c>
      <c r="K121" s="84">
        <f>' Total (exc. litter &amp; waste)'!K116</f>
        <v>0</v>
      </c>
      <c r="L121" s="84">
        <f>' Total (exc. litter &amp; waste)'!L116</f>
        <v>0</v>
      </c>
      <c r="M121" s="82">
        <f>' Total (exc. litter &amp; waste)'!M116</f>
        <v>0</v>
      </c>
    </row>
    <row r="122" spans="1:13" s="20" customFormat="1" x14ac:dyDescent="0.2">
      <c r="A122" s="13" t="s">
        <v>33</v>
      </c>
      <c r="B122" s="84">
        <f>' Total (exc. litter &amp; waste)'!B117</f>
        <v>130</v>
      </c>
      <c r="C122" s="84">
        <f>' Total (exc. litter &amp; waste)'!C117</f>
        <v>30</v>
      </c>
      <c r="D122" s="84">
        <f>' Total (exc. litter &amp; waste)'!D117</f>
        <v>55</v>
      </c>
      <c r="E122" s="84">
        <f>' Total (exc. litter &amp; waste)'!E117</f>
        <v>23</v>
      </c>
      <c r="F122" s="84">
        <f>' Total (exc. litter &amp; waste)'!F117</f>
        <v>72</v>
      </c>
      <c r="G122" s="84">
        <f>' Total (exc. litter &amp; waste)'!G117</f>
        <v>4</v>
      </c>
      <c r="H122" s="84">
        <f>' Total (exc. litter &amp; waste)'!H117</f>
        <v>2</v>
      </c>
      <c r="I122" s="84">
        <f>' Total (exc. litter &amp; waste)'!I117</f>
        <v>3</v>
      </c>
      <c r="J122" s="84">
        <f>' Total (exc. litter &amp; waste)'!J117</f>
        <v>33</v>
      </c>
      <c r="K122" s="84">
        <f>' Total (exc. litter &amp; waste)'!K117</f>
        <v>1</v>
      </c>
      <c r="L122" s="84">
        <f>' Total (exc. litter &amp; waste)'!L117</f>
        <v>1</v>
      </c>
      <c r="M122" s="82">
        <f>' Total (exc. litter &amp; waste)'!M117</f>
        <v>0</v>
      </c>
    </row>
    <row r="123" spans="1:13" s="20" customFormat="1" x14ac:dyDescent="0.2">
      <c r="A123" s="13" t="s">
        <v>34</v>
      </c>
      <c r="B123" s="84">
        <f>' Total (exc. litter &amp; waste)'!B118</f>
        <v>36</v>
      </c>
      <c r="C123" s="84">
        <f>' Total (exc. litter &amp; waste)'!C118</f>
        <v>4</v>
      </c>
      <c r="D123" s="84">
        <f>' Total (exc. litter &amp; waste)'!D118</f>
        <v>15</v>
      </c>
      <c r="E123" s="84">
        <f>' Total (exc. litter &amp; waste)'!E118</f>
        <v>0</v>
      </c>
      <c r="F123" s="84">
        <f>' Total (exc. litter &amp; waste)'!F118</f>
        <v>18</v>
      </c>
      <c r="G123" s="84">
        <f>' Total (exc. litter &amp; waste)'!G118</f>
        <v>4</v>
      </c>
      <c r="H123" s="84">
        <f>' Total (exc. litter &amp; waste)'!H118</f>
        <v>6</v>
      </c>
      <c r="I123" s="84">
        <f>' Total (exc. litter &amp; waste)'!I118</f>
        <v>2</v>
      </c>
      <c r="J123" s="84">
        <f>' Total (exc. litter &amp; waste)'!J118</f>
        <v>10</v>
      </c>
      <c r="K123" s="84">
        <f>' Total (exc. litter &amp; waste)'!K118</f>
        <v>0</v>
      </c>
      <c r="L123" s="84">
        <f>' Total (exc. litter &amp; waste)'!L118</f>
        <v>0</v>
      </c>
      <c r="M123" s="82">
        <f>' Total (exc. litter &amp; waste)'!M118</f>
        <v>0</v>
      </c>
    </row>
    <row r="124" spans="1:13" s="20" customFormat="1" x14ac:dyDescent="0.2">
      <c r="A124" s="13" t="s">
        <v>35</v>
      </c>
      <c r="B124" s="84">
        <f>' Total (exc. litter &amp; waste)'!B119</f>
        <v>19</v>
      </c>
      <c r="C124" s="84">
        <f>' Total (exc. litter &amp; waste)'!C119</f>
        <v>3</v>
      </c>
      <c r="D124" s="84">
        <f>' Total (exc. litter &amp; waste)'!D119</f>
        <v>11</v>
      </c>
      <c r="E124" s="84">
        <f>' Total (exc. litter &amp; waste)'!E119</f>
        <v>0</v>
      </c>
      <c r="F124" s="84">
        <f>' Total (exc. litter &amp; waste)'!F119</f>
        <v>7</v>
      </c>
      <c r="G124" s="84">
        <f>' Total (exc. litter &amp; waste)'!G119</f>
        <v>3</v>
      </c>
      <c r="H124" s="84">
        <f>' Total (exc. litter &amp; waste)'!H119</f>
        <v>0</v>
      </c>
      <c r="I124" s="84">
        <f>' Total (exc. litter &amp; waste)'!I119</f>
        <v>2</v>
      </c>
      <c r="J124" s="84">
        <f>' Total (exc. litter &amp; waste)'!J119</f>
        <v>5</v>
      </c>
      <c r="K124" s="84">
        <f>' Total (exc. litter &amp; waste)'!K119</f>
        <v>0</v>
      </c>
      <c r="L124" s="84">
        <f>' Total (exc. litter &amp; waste)'!L119</f>
        <v>0</v>
      </c>
      <c r="M124" s="82">
        <f>' Total (exc. litter &amp; waste)'!M119</f>
        <v>0</v>
      </c>
    </row>
    <row r="125" spans="1:13" s="20" customFormat="1" x14ac:dyDescent="0.2">
      <c r="A125" s="26" t="s">
        <v>55</v>
      </c>
      <c r="B125" s="84">
        <f>'Litter &amp; Waste'!B19</f>
        <v>0</v>
      </c>
      <c r="C125" s="84">
        <f>'Litter &amp; Waste'!C19</f>
        <v>0</v>
      </c>
      <c r="D125" s="84">
        <f>'Litter &amp; Waste'!D19</f>
        <v>0</v>
      </c>
      <c r="E125" s="84">
        <f>'Litter &amp; Waste'!E19</f>
        <v>0</v>
      </c>
      <c r="F125" s="84">
        <f>'Litter &amp; Waste'!F19</f>
        <v>0</v>
      </c>
      <c r="G125" s="84">
        <f>'Litter &amp; Waste'!G19</f>
        <v>0</v>
      </c>
      <c r="H125" s="84">
        <f>'Litter &amp; Waste'!H19</f>
        <v>0</v>
      </c>
      <c r="I125" s="84">
        <f>'Litter &amp; Waste'!I19</f>
        <v>0</v>
      </c>
      <c r="J125" s="84">
        <f>'Litter &amp; Waste'!J19</f>
        <v>0</v>
      </c>
      <c r="K125" s="84">
        <f>'Litter &amp; Waste'!K19</f>
        <v>0</v>
      </c>
      <c r="L125" s="84">
        <f>'Litter &amp; Waste'!L19</f>
        <v>0</v>
      </c>
      <c r="M125" s="82">
        <f>'Litter &amp; Waste'!M19</f>
        <v>0</v>
      </c>
    </row>
    <row r="126" spans="1:13" s="20" customFormat="1" x14ac:dyDescent="0.2">
      <c r="A126" s="73" t="s">
        <v>36</v>
      </c>
      <c r="B126" s="85" t="e">
        <f>' Total (exc. litter &amp; waste)'!B120</f>
        <v>#REF!</v>
      </c>
      <c r="C126" s="85" t="e">
        <f>' Total (exc. litter &amp; waste)'!C120</f>
        <v>#REF!</v>
      </c>
      <c r="D126" s="85" t="e">
        <f>' Total (exc. litter &amp; waste)'!D120</f>
        <v>#REF!</v>
      </c>
      <c r="E126" s="85" t="e">
        <f>' Total (exc. litter &amp; waste)'!E120</f>
        <v>#REF!</v>
      </c>
      <c r="F126" s="85" t="e">
        <f>' Total (exc. litter &amp; waste)'!F120</f>
        <v>#REF!</v>
      </c>
      <c r="G126" s="85" t="e">
        <f>' Total (exc. litter &amp; waste)'!G120</f>
        <v>#REF!</v>
      </c>
      <c r="H126" s="85" t="e">
        <f>' Total (exc. litter &amp; waste)'!H120</f>
        <v>#REF!</v>
      </c>
      <c r="I126" s="85" t="e">
        <f>' Total (exc. litter &amp; waste)'!I120</f>
        <v>#REF!</v>
      </c>
      <c r="J126" s="85" t="e">
        <f>' Total (exc. litter &amp; waste)'!J120</f>
        <v>#REF!</v>
      </c>
      <c r="K126" s="85" t="e">
        <f>' Total (exc. litter &amp; waste)'!K120</f>
        <v>#REF!</v>
      </c>
      <c r="L126" s="85" t="e">
        <f>' Total (exc. litter &amp; waste)'!L120</f>
        <v>#REF!</v>
      </c>
      <c r="M126" s="83" t="e">
        <f>' Total (exc. litter &amp; waste)'!M120</f>
        <v>#REF!</v>
      </c>
    </row>
    <row r="127" spans="1:13" s="20" customFormat="1" x14ac:dyDescent="0.2">
      <c r="A127" s="67"/>
      <c r="B127" s="86"/>
      <c r="C127" s="60"/>
      <c r="D127" s="61"/>
      <c r="E127" s="61"/>
      <c r="F127" s="60"/>
      <c r="G127" s="61"/>
      <c r="H127" s="61"/>
      <c r="I127" s="60"/>
      <c r="J127" s="61"/>
      <c r="K127" s="62"/>
      <c r="L127" s="63"/>
      <c r="M127" s="62"/>
    </row>
    <row r="128" spans="1:13" s="20" customFormat="1" x14ac:dyDescent="0.2">
      <c r="A128" s="15" t="s">
        <v>39</v>
      </c>
      <c r="B128" s="64" t="e">
        <f t="shared" ref="B128:M128" si="2">SUM(B90:B126)</f>
        <v>#REF!</v>
      </c>
      <c r="C128" s="64" t="e">
        <f t="shared" si="2"/>
        <v>#REF!</v>
      </c>
      <c r="D128" s="64" t="e">
        <f t="shared" si="2"/>
        <v>#REF!</v>
      </c>
      <c r="E128" s="64" t="e">
        <f t="shared" si="2"/>
        <v>#REF!</v>
      </c>
      <c r="F128" s="64" t="e">
        <f t="shared" si="2"/>
        <v>#REF!</v>
      </c>
      <c r="G128" s="64" t="e">
        <f t="shared" si="2"/>
        <v>#REF!</v>
      </c>
      <c r="H128" s="64" t="e">
        <f t="shared" si="2"/>
        <v>#REF!</v>
      </c>
      <c r="I128" s="64" t="e">
        <f t="shared" si="2"/>
        <v>#REF!</v>
      </c>
      <c r="J128" s="64" t="e">
        <f t="shared" si="2"/>
        <v>#REF!</v>
      </c>
      <c r="K128" s="64" t="e">
        <f t="shared" si="2"/>
        <v>#REF!</v>
      </c>
      <c r="L128" s="64" t="e">
        <f t="shared" si="2"/>
        <v>#REF!</v>
      </c>
      <c r="M128" s="55" t="e">
        <f t="shared" si="2"/>
        <v>#REF!</v>
      </c>
    </row>
    <row r="129" spans="3:13" x14ac:dyDescent="0.2">
      <c r="C129" s="28"/>
      <c r="G129" s="28"/>
      <c r="J129" s="28"/>
      <c r="L129" s="20"/>
      <c r="M129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Parking (PCN,Clamp,Remove</vt:lpstr>
      <vt:lpstr>Bus Lanes</vt:lpstr>
      <vt:lpstr>Moving Traffic</vt:lpstr>
      <vt:lpstr>Lorry Control</vt:lpstr>
      <vt:lpstr> Total (exc. litter &amp; waste)</vt:lpstr>
      <vt:lpstr>Litter &amp; Waste</vt:lpstr>
      <vt:lpstr>Total - All</vt:lpstr>
    </vt:vector>
  </TitlesOfParts>
  <Company>Capita Secure Information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garryh</dc:creator>
  <cp:lastModifiedBy>Mital Patel</cp:lastModifiedBy>
  <cp:lastPrinted>2020-10-01T13:30:52Z</cp:lastPrinted>
  <dcterms:created xsi:type="dcterms:W3CDTF">2012-05-11T09:48:09Z</dcterms:created>
  <dcterms:modified xsi:type="dcterms:W3CDTF">2020-10-01T13:37:09Z</dcterms:modified>
</cp:coreProperties>
</file>