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6750" activeTab="0"/>
  </bookViews>
  <sheets>
    <sheet name="Appendix C.1" sheetId="1" r:id="rId1"/>
    <sheet name="Appendix C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<sst xmlns="http://schemas.openxmlformats.org/spreadsheetml/2006/main" count="150" uniqueCount="64">
  <si>
    <t>BOROUGH</t>
  </si>
  <si>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</si>
  <si>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</si>
  <si>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</si>
  <si>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</si>
  <si>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</si>
  <si>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</si>
  <si>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</si>
  <si>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</si>
  <si>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</si>
  <si>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</si>
  <si>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</si>
  <si>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</si>
  <si>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</si>
  <si>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</si>
  <si>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</si>
  <si>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</si>
  <si>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</si>
  <si>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</si>
  <si>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</si>
  <si>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</si>
  <si>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</si>
  <si>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</si>
  <si>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</si>
  <si>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</si>
  <si>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</si>
  <si>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</si>
  <si>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</si>
  <si>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</si>
  <si>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</si>
  <si>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</si>
  <si>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</si>
  <si>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City of Westminster</t>
  </si>
  <si>
    <t>City of London</t>
  </si>
  <si>
    <t>(£)</t>
  </si>
  <si>
    <t xml:space="preserve">Service </t>
  </si>
  <si>
    <t>Con.Fares</t>
  </si>
  <si>
    <t xml:space="preserve">Taxicard </t>
  </si>
  <si>
    <t>Lorry Ban</t>
  </si>
  <si>
    <t xml:space="preserve">Parking </t>
  </si>
  <si>
    <t>Parking</t>
  </si>
  <si>
    <t>Admin.</t>
  </si>
  <si>
    <t>Appeals</t>
  </si>
  <si>
    <t>TRACE</t>
  </si>
  <si>
    <t>Registration of Debt</t>
  </si>
  <si>
    <t>PED/PIE System</t>
  </si>
  <si>
    <t xml:space="preserve">Core </t>
  </si>
  <si>
    <t>Electronic</t>
  </si>
  <si>
    <t>Grand Total</t>
  </si>
  <si>
    <t>FAX</t>
  </si>
  <si>
    <t>Transport for London - Street Management</t>
  </si>
  <si>
    <t>Transport for London - Congestion Charging</t>
  </si>
  <si>
    <t>Appendix C.1</t>
  </si>
  <si>
    <t>TEC</t>
  </si>
  <si>
    <t>Indicative Charges to Boroughs 2014/2015</t>
  </si>
  <si>
    <t>Lorry Control</t>
  </si>
  <si>
    <t>Transfer from Reserves</t>
  </si>
  <si>
    <t>Appendix C.2</t>
  </si>
  <si>
    <t>2014/15</t>
  </si>
  <si>
    <t>Indicative Charges to Boroughs 2015/2016</t>
  </si>
  <si>
    <t>Total Estimate</t>
  </si>
  <si>
    <t>2015/16</t>
  </si>
  <si>
    <t xml:space="preserve">Estimated </t>
  </si>
  <si>
    <t>Saving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</si>
</sst>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  <numFmt numFmtId="167" formatCode="##,#0_)\(#,##0\)"/>
    <numFmt numFmtId="168" formatCode="#,##0\ ;\(#,##0\)"/>
    <numFmt numFmtId="169" formatCode="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Border="1" applyAlignment="1">
      <alignment vertical="top"/>
    </xf>
    <xf numFmtId="49" fontId="7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s\Accounts%202011-12\Parking%20Accounts%2011-12\Parking%20201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nk%20smith.ALG\AppData\Local\Microsoft\Windows\Temporary%20Internet%20Files\Content.Outlook\UAN7HCBZ\TEC%20Exec%202014-15%20Appendix%20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s\2014-15%20Budget\TEC\Taxicards%20by%20borough%2030%20September%20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s\2014-15%20Budget\TEC\Lorry%20Control%202014-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s\Accounts%202013-14\Parking%20Accounts%202013-14\Parking%202013-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s\Accounts%202014-15\Parking%20Accounts%202014-15\Parking%202014-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s\2015-16%20Budget\TEC\Copy%20of%20Annual%20Report%20PCN%20stats%202013-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s\2015-16%20Budget\TEC\Taxicard%20compari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 Gross fixed costs"/>
      <sheetName val="PAS-APP"/>
      <sheetName val="TRACE (PES)"/>
      <sheetName val="TRACE (FAX)"/>
      <sheetName val="TEC"/>
      <sheetName val="DVLA"/>
      <sheetName val="PED"/>
      <sheetName val="PIE"/>
      <sheetName val="Q1"/>
      <sheetName val="Q2"/>
      <sheetName val="Q3"/>
      <sheetName val="Q4"/>
      <sheetName val="YEAR"/>
      <sheetName val="Rec"/>
      <sheetName val="Sheet1"/>
    </sheetNames>
    <sheetDataSet>
      <sheetData sheetId="2">
        <row r="8">
          <cell r="R8">
            <v>0</v>
          </cell>
        </row>
        <row r="10">
          <cell r="R10">
            <v>0</v>
          </cell>
        </row>
        <row r="11">
          <cell r="R11">
            <v>0</v>
          </cell>
        </row>
        <row r="13">
          <cell r="R13">
            <v>0</v>
          </cell>
        </row>
        <row r="24">
          <cell r="R24">
            <v>0</v>
          </cell>
        </row>
        <row r="26">
          <cell r="R26">
            <v>0</v>
          </cell>
        </row>
        <row r="34">
          <cell r="R34">
            <v>0</v>
          </cell>
        </row>
        <row r="36">
          <cell r="R36">
            <v>0</v>
          </cell>
        </row>
        <row r="39">
          <cell r="R39">
            <v>0</v>
          </cell>
        </row>
        <row r="43">
          <cell r="R43">
            <v>0</v>
          </cell>
        </row>
      </sheetData>
      <sheetData sheetId="3">
        <row r="8">
          <cell r="R8">
            <v>0</v>
          </cell>
        </row>
        <row r="10">
          <cell r="R10">
            <v>0</v>
          </cell>
        </row>
        <row r="11">
          <cell r="R11">
            <v>0</v>
          </cell>
        </row>
        <row r="13">
          <cell r="R1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34">
          <cell r="R34">
            <v>0</v>
          </cell>
        </row>
        <row r="36">
          <cell r="R36">
            <v>0</v>
          </cell>
        </row>
        <row r="39">
          <cell r="R39">
            <v>0</v>
          </cell>
        </row>
        <row r="43">
          <cell r="R43">
            <v>0</v>
          </cell>
        </row>
      </sheetData>
      <sheetData sheetId="4">
        <row r="8">
          <cell r="R8">
            <v>0</v>
          </cell>
        </row>
        <row r="11">
          <cell r="R11">
            <v>0</v>
          </cell>
        </row>
        <row r="48">
          <cell r="R48">
            <v>0</v>
          </cell>
        </row>
        <row r="49">
          <cell r="R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36263.1674</v>
          </cell>
        </row>
        <row r="8">
          <cell r="C8">
            <v>74820.6311</v>
          </cell>
        </row>
        <row r="9">
          <cell r="C9">
            <v>21689.8443</v>
          </cell>
        </row>
        <row r="10">
          <cell r="C10">
            <v>67122.96650000001</v>
          </cell>
        </row>
        <row r="11">
          <cell r="C11">
            <v>41598.298800000004</v>
          </cell>
        </row>
        <row r="12">
          <cell r="C12">
            <v>117544.1609</v>
          </cell>
        </row>
        <row r="13">
          <cell r="C13">
            <v>29380.7304</v>
          </cell>
        </row>
        <row r="14">
          <cell r="C14">
            <v>49005.3917</v>
          </cell>
        </row>
        <row r="15">
          <cell r="C15">
            <v>78114.53020000001</v>
          </cell>
        </row>
        <row r="16">
          <cell r="C16">
            <v>38119.5726</v>
          </cell>
        </row>
        <row r="17">
          <cell r="C17">
            <v>16335.733100000001</v>
          </cell>
        </row>
        <row r="18">
          <cell r="C18">
            <v>47373.5808</v>
          </cell>
        </row>
        <row r="19">
          <cell r="C19">
            <v>102429.91350000001</v>
          </cell>
        </row>
        <row r="20">
          <cell r="C20">
            <v>89933.9747</v>
          </cell>
        </row>
        <row r="21">
          <cell r="C21">
            <v>56808.8009</v>
          </cell>
        </row>
        <row r="22">
          <cell r="C22">
            <v>17784.9764</v>
          </cell>
        </row>
        <row r="23">
          <cell r="C23">
            <v>33508.8369</v>
          </cell>
        </row>
        <row r="24">
          <cell r="C24">
            <v>58499.3588</v>
          </cell>
        </row>
        <row r="25">
          <cell r="C25">
            <v>90217.7679</v>
          </cell>
        </row>
        <row r="26">
          <cell r="C26">
            <v>80797.4605</v>
          </cell>
        </row>
        <row r="27">
          <cell r="C27">
            <v>32426.0845</v>
          </cell>
        </row>
        <row r="28">
          <cell r="C28">
            <v>86567.31970000001</v>
          </cell>
        </row>
        <row r="29">
          <cell r="C29">
            <v>28305.208400000003</v>
          </cell>
        </row>
        <row r="30">
          <cell r="C30">
            <v>38734.6085</v>
          </cell>
        </row>
        <row r="31">
          <cell r="C31">
            <v>88917.19970000001</v>
          </cell>
        </row>
        <row r="32">
          <cell r="C32">
            <v>51162.3104</v>
          </cell>
        </row>
        <row r="33">
          <cell r="C33">
            <v>32899.6757</v>
          </cell>
        </row>
        <row r="34">
          <cell r="C34">
            <v>46148.931800000006</v>
          </cell>
        </row>
        <row r="35">
          <cell r="C35">
            <v>15743.292200000002</v>
          </cell>
        </row>
        <row r="36">
          <cell r="C36">
            <v>52873.2038</v>
          </cell>
        </row>
        <row r="37">
          <cell r="C37">
            <v>56025.206300000005</v>
          </cell>
        </row>
        <row r="38">
          <cell r="C38">
            <v>77259.08350000001</v>
          </cell>
        </row>
        <row r="39">
          <cell r="C39">
            <v>206411.1997</v>
          </cell>
        </row>
        <row r="40">
          <cell r="C40">
            <v>249926.0064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>
            <v>17568</v>
          </cell>
        </row>
        <row r="4">
          <cell r="D4">
            <v>18920</v>
          </cell>
        </row>
        <row r="5">
          <cell r="D5">
            <v>6532</v>
          </cell>
        </row>
        <row r="6">
          <cell r="D6">
            <v>19488</v>
          </cell>
        </row>
        <row r="7">
          <cell r="D7">
            <v>7040</v>
          </cell>
        </row>
        <row r="8">
          <cell r="D8">
            <v>12940</v>
          </cell>
        </row>
        <row r="9">
          <cell r="D9">
            <v>528</v>
          </cell>
        </row>
        <row r="10">
          <cell r="D10">
            <v>16944</v>
          </cell>
        </row>
        <row r="11">
          <cell r="D11">
            <v>19104</v>
          </cell>
        </row>
        <row r="12">
          <cell r="D12">
            <v>6220</v>
          </cell>
        </row>
        <row r="13">
          <cell r="D13">
            <v>14036</v>
          </cell>
        </row>
        <row r="14">
          <cell r="D14">
            <v>17064</v>
          </cell>
        </row>
        <row r="15">
          <cell r="D15">
            <v>8732</v>
          </cell>
        </row>
        <row r="16">
          <cell r="D16">
            <v>14192</v>
          </cell>
        </row>
        <row r="17">
          <cell r="D17">
            <v>12028</v>
          </cell>
        </row>
        <row r="18">
          <cell r="D18">
            <v>18120</v>
          </cell>
        </row>
        <row r="19">
          <cell r="D19">
            <v>9216</v>
          </cell>
        </row>
        <row r="20">
          <cell r="D20">
            <v>14300</v>
          </cell>
        </row>
        <row r="21">
          <cell r="D21">
            <v>14552</v>
          </cell>
        </row>
        <row r="22">
          <cell r="D22">
            <v>12900</v>
          </cell>
        </row>
        <row r="23">
          <cell r="D23">
            <v>9048</v>
          </cell>
        </row>
        <row r="24">
          <cell r="D24">
            <v>13060</v>
          </cell>
        </row>
        <row r="25">
          <cell r="D25">
            <v>8528</v>
          </cell>
        </row>
        <row r="26">
          <cell r="D26">
            <v>12072</v>
          </cell>
        </row>
        <row r="27">
          <cell r="D27">
            <v>14400</v>
          </cell>
        </row>
        <row r="28">
          <cell r="D28">
            <v>22040</v>
          </cell>
        </row>
        <row r="29">
          <cell r="D29">
            <v>7760</v>
          </cell>
        </row>
        <row r="30">
          <cell r="D30">
            <v>17152</v>
          </cell>
        </row>
        <row r="31">
          <cell r="D31">
            <v>7284</v>
          </cell>
        </row>
        <row r="32">
          <cell r="D32">
            <v>8616</v>
          </cell>
        </row>
        <row r="33">
          <cell r="D33">
            <v>11872</v>
          </cell>
        </row>
        <row r="34">
          <cell r="D34">
            <v>16040</v>
          </cell>
        </row>
        <row r="35">
          <cell r="D35">
            <v>9064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B Boro Subs"/>
    </sheetNames>
    <sheetDataSet>
      <sheetData sheetId="0">
        <row r="14">
          <cell r="D14">
            <v>3004.120308756987</v>
          </cell>
        </row>
        <row r="15">
          <cell r="D15">
            <v>101.49055097151984</v>
          </cell>
        </row>
        <row r="16">
          <cell r="D16">
            <v>3472.9799462056794</v>
          </cell>
        </row>
        <row r="17">
          <cell r="D17">
            <v>3366.8154882815243</v>
          </cell>
        </row>
        <row r="18">
          <cell r="D18">
            <v>2401.7204726615582</v>
          </cell>
        </row>
        <row r="19">
          <cell r="D19">
            <v>2818.3658924393767</v>
          </cell>
        </row>
        <row r="20">
          <cell r="D20">
            <v>2082.2923174985644</v>
          </cell>
        </row>
        <row r="21">
          <cell r="D21">
            <v>4142.416962021771</v>
          </cell>
        </row>
        <row r="22">
          <cell r="D22">
            <v>3759.957833097517</v>
          </cell>
        </row>
        <row r="23">
          <cell r="D23">
            <v>3919.80545087766</v>
          </cell>
        </row>
        <row r="24">
          <cell r="D24">
            <v>3512.1072244091733</v>
          </cell>
        </row>
        <row r="25">
          <cell r="D25">
            <v>4117.177864477538</v>
          </cell>
        </row>
        <row r="26">
          <cell r="D26">
            <v>2989.4308869058464</v>
          </cell>
        </row>
        <row r="30">
          <cell r="D30">
            <v>2544.7420254122135</v>
          </cell>
        </row>
        <row r="31">
          <cell r="D31">
            <v>3128.4462336970996</v>
          </cell>
        </row>
        <row r="32">
          <cell r="D32">
            <v>4201.975890618215</v>
          </cell>
        </row>
        <row r="33">
          <cell r="D33">
            <v>4193.696398302118</v>
          </cell>
        </row>
        <row r="34">
          <cell r="D34">
            <v>4926.1643878794675</v>
          </cell>
        </row>
        <row r="35">
          <cell r="D35">
            <v>4549.313947298377</v>
          </cell>
        </row>
        <row r="36">
          <cell r="D36">
            <v>4236.963422663659</v>
          </cell>
        </row>
        <row r="37">
          <cell r="D37">
            <v>3457.489283162658</v>
          </cell>
        </row>
        <row r="38">
          <cell r="D38">
            <v>3236.7473347996024</v>
          </cell>
        </row>
        <row r="39">
          <cell r="D39">
            <v>3459.358845943713</v>
          </cell>
        </row>
        <row r="40">
          <cell r="D40">
            <v>2188.85739601866</v>
          </cell>
        </row>
        <row r="41">
          <cell r="D41">
            <v>2700.449897034308</v>
          </cell>
        </row>
        <row r="42">
          <cell r="D42">
            <v>4194.2305590967035</v>
          </cell>
        </row>
        <row r="43">
          <cell r="D43">
            <v>2525.7793172043766</v>
          </cell>
        </row>
        <row r="44">
          <cell r="D44">
            <v>2585.7388663967613</v>
          </cell>
        </row>
        <row r="45">
          <cell r="D45">
            <v>3506.3649958673636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C Gross fixed costs"/>
      <sheetName val="PAS-APP"/>
      <sheetName val="TRACE (PES)"/>
      <sheetName val="TRACE (FAX)"/>
      <sheetName val="TEC"/>
      <sheetName val="DVLA"/>
      <sheetName val="PED"/>
      <sheetName val="PIE"/>
      <sheetName val="Q1"/>
      <sheetName val="Q2"/>
      <sheetName val="Q3"/>
      <sheetName val="Q4"/>
      <sheetName val="YEAR"/>
      <sheetName val="Rec"/>
      <sheetName val="Sheet1"/>
    </sheetNames>
    <sheetDataSet>
      <sheetData sheetId="1">
        <row r="8">
          <cell r="R8">
            <v>56417.093499015005</v>
          </cell>
        </row>
        <row r="10">
          <cell r="R10">
            <v>166144.2521594181</v>
          </cell>
        </row>
        <row r="11">
          <cell r="R11">
            <v>23139.184724958326</v>
          </cell>
        </row>
        <row r="12">
          <cell r="R12">
            <v>67209.92877708744</v>
          </cell>
        </row>
        <row r="13">
          <cell r="R13">
            <v>30743.227761782087</v>
          </cell>
        </row>
        <row r="14">
          <cell r="R14">
            <v>147747.3738445219</v>
          </cell>
        </row>
        <row r="16">
          <cell r="R16">
            <v>38592.56250947113</v>
          </cell>
        </row>
        <row r="17">
          <cell r="R17">
            <v>81682.13971813911</v>
          </cell>
        </row>
        <row r="18">
          <cell r="R18">
            <v>31806.15850886498</v>
          </cell>
        </row>
        <row r="19">
          <cell r="R19">
            <v>13572.808001212305</v>
          </cell>
        </row>
        <row r="20">
          <cell r="R20">
            <v>69008.73465676619</v>
          </cell>
        </row>
        <row r="21">
          <cell r="R21">
            <v>106947.18593726322</v>
          </cell>
        </row>
        <row r="23">
          <cell r="R23">
            <v>81845.66752538263</v>
          </cell>
        </row>
        <row r="24">
          <cell r="R24">
            <v>73832.80497045006</v>
          </cell>
        </row>
        <row r="25">
          <cell r="R25">
            <v>25673.86573723291</v>
          </cell>
        </row>
        <row r="26">
          <cell r="R26">
            <v>17661.00318230035</v>
          </cell>
        </row>
        <row r="27">
          <cell r="R27">
            <v>66801.10925897863</v>
          </cell>
        </row>
        <row r="28">
          <cell r="R28">
            <v>38837.85422033642</v>
          </cell>
        </row>
        <row r="29">
          <cell r="R29">
            <v>58788.24670404607</v>
          </cell>
        </row>
        <row r="30">
          <cell r="R30">
            <v>35240.24246097894</v>
          </cell>
        </row>
        <row r="32">
          <cell r="R32">
            <v>127469.9257463252</v>
          </cell>
        </row>
        <row r="34">
          <cell r="R34">
            <v>26900.32429155933</v>
          </cell>
        </row>
        <row r="36">
          <cell r="R36">
            <v>55190.63494468859</v>
          </cell>
        </row>
        <row r="37">
          <cell r="R37">
            <v>223133.6929837854</v>
          </cell>
        </row>
        <row r="39">
          <cell r="R39">
            <v>113324.77041976056</v>
          </cell>
        </row>
        <row r="40">
          <cell r="R40">
            <v>20931.559327170784</v>
          </cell>
        </row>
        <row r="41">
          <cell r="R41">
            <v>59605.88574026367</v>
          </cell>
        </row>
        <row r="43">
          <cell r="R43">
            <v>15862.19730262161</v>
          </cell>
        </row>
        <row r="44">
          <cell r="R44">
            <v>93783.19745415973</v>
          </cell>
        </row>
        <row r="45">
          <cell r="R45">
            <v>73996.33277769358</v>
          </cell>
        </row>
        <row r="47">
          <cell r="R47">
            <v>34667.89513562661</v>
          </cell>
        </row>
        <row r="48">
          <cell r="R48">
            <v>214303.19139263523</v>
          </cell>
        </row>
        <row r="49">
          <cell r="R49">
            <v>80455.68116381271</v>
          </cell>
        </row>
        <row r="52">
          <cell r="R52">
            <v>326483.26716169115</v>
          </cell>
        </row>
      </sheetData>
      <sheetData sheetId="2">
        <row r="12">
          <cell r="R12">
            <v>38237.434120246544</v>
          </cell>
        </row>
        <row r="14">
          <cell r="R14">
            <v>39239.66886072024</v>
          </cell>
        </row>
        <row r="16">
          <cell r="R16">
            <v>32616.20448889406</v>
          </cell>
        </row>
        <row r="17">
          <cell r="R17">
            <v>7407.8219948055985</v>
          </cell>
        </row>
        <row r="18">
          <cell r="R18">
            <v>16210.057541574603</v>
          </cell>
        </row>
        <row r="19">
          <cell r="R19">
            <v>283.24025274256695</v>
          </cell>
        </row>
        <row r="20">
          <cell r="R20">
            <v>35753.63498081172</v>
          </cell>
        </row>
        <row r="21">
          <cell r="R21">
            <v>41527.378594410206</v>
          </cell>
        </row>
        <row r="23">
          <cell r="R23">
            <v>34228.495158351754</v>
          </cell>
        </row>
        <row r="25">
          <cell r="R25">
            <v>0</v>
          </cell>
        </row>
        <row r="27">
          <cell r="R27">
            <v>6906.704624568749</v>
          </cell>
        </row>
        <row r="28">
          <cell r="R28">
            <v>10436.313927976122</v>
          </cell>
        </row>
        <row r="29">
          <cell r="R29">
            <v>77869.28179245649</v>
          </cell>
        </row>
        <row r="30">
          <cell r="R30">
            <v>174.30169399542584</v>
          </cell>
        </row>
        <row r="32">
          <cell r="R32">
            <v>49218.44084195837</v>
          </cell>
        </row>
        <row r="37">
          <cell r="R37">
            <v>59698.33019343334</v>
          </cell>
        </row>
        <row r="40">
          <cell r="R40">
            <v>479.329658487421</v>
          </cell>
        </row>
        <row r="41">
          <cell r="R41">
            <v>958.659316974842</v>
          </cell>
        </row>
        <row r="44">
          <cell r="R44">
            <v>30568.159584447807</v>
          </cell>
        </row>
        <row r="45">
          <cell r="R45">
            <v>30524.58416094895</v>
          </cell>
        </row>
        <row r="47">
          <cell r="R47">
            <v>32158.662542156064</v>
          </cell>
        </row>
        <row r="48">
          <cell r="R48">
            <v>12767.599085164942</v>
          </cell>
        </row>
        <row r="49">
          <cell r="R49">
            <v>4793.296584874211</v>
          </cell>
        </row>
        <row r="52">
          <cell r="R52">
            <v>0</v>
          </cell>
        </row>
      </sheetData>
      <sheetData sheetId="3">
        <row r="12">
          <cell r="R12">
            <v>19378.815700934578</v>
          </cell>
        </row>
        <row r="14">
          <cell r="R14">
            <v>1072.4441121495327</v>
          </cell>
        </row>
        <row r="16">
          <cell r="R16">
            <v>798.0979439252336</v>
          </cell>
        </row>
        <row r="17">
          <cell r="R17">
            <v>8355.08785046729</v>
          </cell>
        </row>
        <row r="18">
          <cell r="R18">
            <v>1147.2657943925233</v>
          </cell>
        </row>
        <row r="19">
          <cell r="R19">
            <v>74.82168224299065</v>
          </cell>
        </row>
        <row r="20">
          <cell r="R20">
            <v>448.93009345794394</v>
          </cell>
        </row>
        <row r="21">
          <cell r="R21">
            <v>2020.1854205607478</v>
          </cell>
        </row>
        <row r="22">
          <cell r="R22">
            <v>24.94056074766355</v>
          </cell>
        </row>
        <row r="23">
          <cell r="R23">
            <v>2095.0071028037382</v>
          </cell>
        </row>
        <row r="27">
          <cell r="R27">
            <v>7806.395514018692</v>
          </cell>
        </row>
        <row r="28">
          <cell r="R28">
            <v>249.4056074766355</v>
          </cell>
        </row>
        <row r="29">
          <cell r="R29">
            <v>6135.377943925234</v>
          </cell>
        </row>
        <row r="30">
          <cell r="R30">
            <v>199.5244859813084</v>
          </cell>
        </row>
        <row r="32">
          <cell r="R32">
            <v>3441.79738317757</v>
          </cell>
        </row>
        <row r="33">
          <cell r="R33">
            <v>24.94056074766355</v>
          </cell>
        </row>
        <row r="37">
          <cell r="R37">
            <v>1546.3147663551401</v>
          </cell>
        </row>
        <row r="40">
          <cell r="R40">
            <v>448.93009345794394</v>
          </cell>
        </row>
        <row r="41">
          <cell r="R41">
            <v>224.46504672897197</v>
          </cell>
        </row>
        <row r="44">
          <cell r="R44">
            <v>25763.599252336448</v>
          </cell>
        </row>
        <row r="45">
          <cell r="R45">
            <v>448.93009345794394</v>
          </cell>
        </row>
        <row r="47">
          <cell r="R47">
            <v>1321.8497196261683</v>
          </cell>
        </row>
        <row r="48">
          <cell r="R48">
            <v>2244.65046728972</v>
          </cell>
        </row>
        <row r="49">
          <cell r="R49">
            <v>124.70280373831775</v>
          </cell>
        </row>
      </sheetData>
      <sheetData sheetId="4">
        <row r="10">
          <cell r="R10">
            <v>24481.407397111074</v>
          </cell>
        </row>
        <row r="12">
          <cell r="R12">
            <v>3324.407793366355</v>
          </cell>
        </row>
        <row r="13">
          <cell r="R13">
            <v>3926.483686626385</v>
          </cell>
        </row>
        <row r="14">
          <cell r="R14">
            <v>10820.045571432278</v>
          </cell>
        </row>
        <row r="16">
          <cell r="R16">
            <v>5663.4293374134495</v>
          </cell>
        </row>
        <row r="17">
          <cell r="R17">
            <v>8213.685763336014</v>
          </cell>
        </row>
        <row r="18">
          <cell r="R18">
            <v>3264.5390835299913</v>
          </cell>
        </row>
        <row r="19">
          <cell r="R19">
            <v>2868.8031461839687</v>
          </cell>
        </row>
        <row r="20">
          <cell r="R20">
            <v>5922.860413371022</v>
          </cell>
        </row>
        <row r="21">
          <cell r="R21">
            <v>0</v>
          </cell>
        </row>
        <row r="23">
          <cell r="R23">
            <v>2862.402089157439</v>
          </cell>
        </row>
        <row r="24">
          <cell r="R24">
            <v>6260.610304712015</v>
          </cell>
        </row>
        <row r="25">
          <cell r="R25">
            <v>0</v>
          </cell>
        </row>
        <row r="26">
          <cell r="R26">
            <v>1391.2885713544774</v>
          </cell>
        </row>
        <row r="27">
          <cell r="R27">
            <v>5435.627013822257</v>
          </cell>
        </row>
        <row r="28">
          <cell r="R28">
            <v>7451.583444412749</v>
          </cell>
        </row>
        <row r="29">
          <cell r="R29">
            <v>0</v>
          </cell>
        </row>
        <row r="30">
          <cell r="R30">
            <v>2406.7974419750526</v>
          </cell>
        </row>
        <row r="32">
          <cell r="R32">
            <v>8389.52656518244</v>
          </cell>
        </row>
        <row r="34">
          <cell r="R34">
            <v>1942.1560084022717</v>
          </cell>
        </row>
        <row r="36">
          <cell r="R36">
            <v>0</v>
          </cell>
        </row>
        <row r="37">
          <cell r="R37">
            <v>19358.302579289953</v>
          </cell>
        </row>
        <row r="39">
          <cell r="R39">
            <v>9348.932053629314</v>
          </cell>
        </row>
        <row r="40">
          <cell r="R40">
            <v>2151.5082264464095</v>
          </cell>
        </row>
        <row r="41">
          <cell r="R41">
            <v>4383.970997640103</v>
          </cell>
        </row>
        <row r="43">
          <cell r="R43">
            <v>958.6524229143436</v>
          </cell>
        </row>
        <row r="44">
          <cell r="R44">
            <v>0</v>
          </cell>
        </row>
        <row r="45">
          <cell r="R45">
            <v>0</v>
          </cell>
        </row>
        <row r="47">
          <cell r="R47">
            <v>4367.780088690646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C Gross fixed costs"/>
      <sheetName val="PAS-APP"/>
      <sheetName val="TRACE (PES)"/>
      <sheetName val="TRACE (FAX)"/>
      <sheetName val="TEC"/>
      <sheetName val="DVLA"/>
      <sheetName val="PED"/>
      <sheetName val="PIE"/>
      <sheetName val="Q1"/>
      <sheetName val="Q2"/>
      <sheetName val="Q3"/>
      <sheetName val="Q4"/>
      <sheetName val="YEAR"/>
      <sheetName val="Rec"/>
      <sheetName val="Sheet1"/>
    </sheetNames>
    <sheetDataSet>
      <sheetData sheetId="1">
        <row r="8">
          <cell r="R8">
            <v>71024.75526226734</v>
          </cell>
        </row>
        <row r="10">
          <cell r="R10">
            <v>125254.70651776649</v>
          </cell>
        </row>
        <row r="11">
          <cell r="R11">
            <v>44890.78454145516</v>
          </cell>
        </row>
        <row r="12">
          <cell r="R12">
            <v>73379.16703891708</v>
          </cell>
        </row>
        <row r="13">
          <cell r="R13">
            <v>32490.882517766495</v>
          </cell>
        </row>
        <row r="14">
          <cell r="R14">
            <v>120075.00060913705</v>
          </cell>
        </row>
        <row r="16">
          <cell r="R16">
            <v>33589.60801353637</v>
          </cell>
        </row>
        <row r="17">
          <cell r="R17">
            <v>82561.3729678511</v>
          </cell>
        </row>
        <row r="18">
          <cell r="R18">
            <v>30136.470741116747</v>
          </cell>
        </row>
        <row r="19">
          <cell r="R19">
            <v>15853.03929610829</v>
          </cell>
        </row>
        <row r="20">
          <cell r="R20">
            <v>79736.0788358714</v>
          </cell>
        </row>
        <row r="21">
          <cell r="R21">
            <v>86877.79455837564</v>
          </cell>
        </row>
        <row r="23">
          <cell r="R23">
            <v>62077.99051099831</v>
          </cell>
        </row>
        <row r="24">
          <cell r="R24">
            <v>50384.41202030457</v>
          </cell>
        </row>
        <row r="25">
          <cell r="R25">
            <v>28174.460927241962</v>
          </cell>
        </row>
        <row r="26">
          <cell r="R26">
            <v>16245.441258883247</v>
          </cell>
        </row>
        <row r="27">
          <cell r="R27">
            <v>62156.470903553294</v>
          </cell>
        </row>
        <row r="28">
          <cell r="R28">
            <v>47480.63749576988</v>
          </cell>
        </row>
        <row r="29">
          <cell r="R29">
            <v>53523.62772250423</v>
          </cell>
        </row>
        <row r="30">
          <cell r="R30">
            <v>39083.235492385786</v>
          </cell>
        </row>
        <row r="32">
          <cell r="R32">
            <v>73928.52978680203</v>
          </cell>
        </row>
        <row r="34">
          <cell r="R34">
            <v>32726.323695431467</v>
          </cell>
        </row>
        <row r="36">
          <cell r="R36">
            <v>51090.73555329949</v>
          </cell>
        </row>
        <row r="37">
          <cell r="R37">
            <v>182074.51072758037</v>
          </cell>
        </row>
        <row r="39">
          <cell r="R39">
            <v>99042.25540439932</v>
          </cell>
        </row>
        <row r="40">
          <cell r="R40">
            <v>15303.67654822335</v>
          </cell>
        </row>
        <row r="41">
          <cell r="R41">
            <v>48893.28456175973</v>
          </cell>
        </row>
        <row r="43">
          <cell r="R43">
            <v>15774.5589035533</v>
          </cell>
        </row>
        <row r="44">
          <cell r="R44">
            <v>122978.77513367173</v>
          </cell>
        </row>
        <row r="45">
          <cell r="R45">
            <v>63883.039539763115</v>
          </cell>
        </row>
        <row r="47">
          <cell r="R47">
            <v>26212.451113367173</v>
          </cell>
        </row>
        <row r="48">
          <cell r="R48">
            <v>154998.7752961083</v>
          </cell>
        </row>
        <row r="49">
          <cell r="R49">
            <v>27703.57857191201</v>
          </cell>
        </row>
        <row r="52">
          <cell r="R52">
            <v>249489.1679323181</v>
          </cell>
        </row>
      </sheetData>
      <sheetData sheetId="2">
        <row r="8">
          <cell r="R8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17484.564419327988</v>
          </cell>
        </row>
        <row r="13">
          <cell r="R13">
            <v>0</v>
          </cell>
        </row>
        <row r="14">
          <cell r="R14">
            <v>30571.28015069873</v>
          </cell>
        </row>
        <row r="16">
          <cell r="R16">
            <v>24161.46020063959</v>
          </cell>
        </row>
        <row r="17">
          <cell r="R17">
            <v>2118.8015946028822</v>
          </cell>
        </row>
        <row r="18">
          <cell r="R18">
            <v>11466.45568843913</v>
          </cell>
        </row>
        <row r="19">
          <cell r="R19">
            <v>142.44044333464757</v>
          </cell>
        </row>
        <row r="20">
          <cell r="R20">
            <v>31942.269417794716</v>
          </cell>
        </row>
        <row r="21">
          <cell r="R21">
            <v>32850.32724405309</v>
          </cell>
        </row>
        <row r="23">
          <cell r="R23">
            <v>27989.547115258243</v>
          </cell>
        </row>
        <row r="24">
          <cell r="R24">
            <v>0</v>
          </cell>
        </row>
        <row r="25">
          <cell r="R25">
            <v>17.805055416830946</v>
          </cell>
        </row>
        <row r="26">
          <cell r="R26">
            <v>0</v>
          </cell>
        </row>
        <row r="27">
          <cell r="R27">
            <v>6427.625005475971</v>
          </cell>
        </row>
        <row r="28">
          <cell r="R28">
            <v>10469.372585096597</v>
          </cell>
        </row>
        <row r="29">
          <cell r="R29">
            <v>55462.7476234284</v>
          </cell>
        </row>
        <row r="30">
          <cell r="R30">
            <v>213.66066500197132</v>
          </cell>
        </row>
        <row r="32">
          <cell r="R32">
            <v>8439.596267577868</v>
          </cell>
        </row>
        <row r="34">
          <cell r="R34">
            <v>0</v>
          </cell>
        </row>
        <row r="36">
          <cell r="R36">
            <v>0</v>
          </cell>
        </row>
        <row r="37">
          <cell r="R37">
            <v>61267.19568931528</v>
          </cell>
        </row>
        <row r="39">
          <cell r="R39">
            <v>0</v>
          </cell>
        </row>
        <row r="40">
          <cell r="R40">
            <v>587.566828755421</v>
          </cell>
        </row>
        <row r="41">
          <cell r="R41">
            <v>4184.188022955272</v>
          </cell>
        </row>
        <row r="43">
          <cell r="R43">
            <v>0</v>
          </cell>
        </row>
        <row r="44">
          <cell r="R44">
            <v>26280.261795242473</v>
          </cell>
        </row>
        <row r="45">
          <cell r="R45">
            <v>22594.61532395847</v>
          </cell>
        </row>
        <row r="47">
          <cell r="R47">
            <v>20297.76317518728</v>
          </cell>
        </row>
        <row r="48">
          <cell r="R48">
            <v>11270.600078853988</v>
          </cell>
        </row>
        <row r="49">
          <cell r="R49">
            <v>195.8556095851404</v>
          </cell>
        </row>
      </sheetData>
      <sheetData sheetId="3">
        <row r="8">
          <cell r="R8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7271.075682087782</v>
          </cell>
        </row>
        <row r="13">
          <cell r="R13">
            <v>0</v>
          </cell>
        </row>
        <row r="14">
          <cell r="R14">
            <v>1752.0664294187427</v>
          </cell>
        </row>
        <row r="16">
          <cell r="R16">
            <v>10249.588612099646</v>
          </cell>
        </row>
        <row r="17">
          <cell r="R17">
            <v>2606.1988137603794</v>
          </cell>
        </row>
        <row r="18">
          <cell r="R18">
            <v>1357.8514827995255</v>
          </cell>
        </row>
        <row r="19">
          <cell r="R19">
            <v>175.2066429418743</v>
          </cell>
        </row>
        <row r="20">
          <cell r="R20">
            <v>416.1157769869514</v>
          </cell>
        </row>
        <row r="21">
          <cell r="R21">
            <v>328.51245551601426</v>
          </cell>
        </row>
        <row r="23">
          <cell r="R23">
            <v>2628.099644128114</v>
          </cell>
        </row>
        <row r="24">
          <cell r="R24">
            <v>0</v>
          </cell>
        </row>
        <row r="25">
          <cell r="R25">
            <v>21.900830367734287</v>
          </cell>
        </row>
        <row r="26">
          <cell r="R26">
            <v>0</v>
          </cell>
        </row>
        <row r="27">
          <cell r="R27">
            <v>6570.249110320286</v>
          </cell>
        </row>
        <row r="28">
          <cell r="R28">
            <v>1423.5539739027286</v>
          </cell>
        </row>
        <row r="29">
          <cell r="R29">
            <v>3942.1494661921715</v>
          </cell>
        </row>
        <row r="30">
          <cell r="R30">
            <v>262.80996441281144</v>
          </cell>
        </row>
        <row r="32">
          <cell r="R32">
            <v>7227.274021352314</v>
          </cell>
        </row>
        <row r="34">
          <cell r="R34">
            <v>0</v>
          </cell>
        </row>
        <row r="36">
          <cell r="R36">
            <v>0</v>
          </cell>
        </row>
        <row r="37">
          <cell r="R37">
            <v>832.2315539739028</v>
          </cell>
        </row>
        <row r="39">
          <cell r="R39">
            <v>0</v>
          </cell>
        </row>
        <row r="40">
          <cell r="R40">
            <v>722.7274021352313</v>
          </cell>
        </row>
        <row r="41">
          <cell r="R41">
            <v>2518.595492289443</v>
          </cell>
        </row>
        <row r="43">
          <cell r="R43">
            <v>0</v>
          </cell>
        </row>
        <row r="44">
          <cell r="R44">
            <v>21.900830367734287</v>
          </cell>
        </row>
        <row r="45">
          <cell r="R45">
            <v>591.3224199288256</v>
          </cell>
        </row>
        <row r="47">
          <cell r="R47">
            <v>1817.7689205219456</v>
          </cell>
        </row>
        <row r="48">
          <cell r="R48">
            <v>2628.099644128114</v>
          </cell>
        </row>
        <row r="49">
          <cell r="R49">
            <v>21.900830367734287</v>
          </cell>
        </row>
      </sheetData>
      <sheetData sheetId="4">
        <row r="8">
          <cell r="R8">
            <v>0</v>
          </cell>
        </row>
        <row r="10">
          <cell r="R10">
            <v>5650.403226898417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9322.741453310855</v>
          </cell>
        </row>
        <row r="16">
          <cell r="R16">
            <v>3470.898545750703</v>
          </cell>
        </row>
        <row r="17">
          <cell r="R17">
            <v>6775.074470031875</v>
          </cell>
        </row>
        <row r="18">
          <cell r="R18">
            <v>2257.012534227981</v>
          </cell>
        </row>
        <row r="19">
          <cell r="R19">
            <v>1826.2787882037894</v>
          </cell>
        </row>
        <row r="20">
          <cell r="R20">
            <v>6335.055929107442</v>
          </cell>
        </row>
        <row r="21">
          <cell r="R21">
            <v>0</v>
          </cell>
        </row>
        <row r="23">
          <cell r="R23">
            <v>7925.581664192085</v>
          </cell>
        </row>
        <row r="24">
          <cell r="R24">
            <v>7334.987971189844</v>
          </cell>
        </row>
        <row r="25">
          <cell r="R25">
            <v>0</v>
          </cell>
        </row>
        <row r="26">
          <cell r="R26">
            <v>3315.479152855376</v>
          </cell>
        </row>
        <row r="27">
          <cell r="R27">
            <v>6713.310399608536</v>
          </cell>
        </row>
        <row r="28">
          <cell r="R28">
            <v>7563.474663082714</v>
          </cell>
        </row>
        <row r="29">
          <cell r="R29">
            <v>0</v>
          </cell>
        </row>
        <row r="30">
          <cell r="R30">
            <v>3009.080921147446</v>
          </cell>
        </row>
        <row r="32">
          <cell r="R32">
            <v>6093.247574966401</v>
          </cell>
        </row>
        <row r="34">
          <cell r="R34">
            <v>3256.944576310383</v>
          </cell>
        </row>
        <row r="36">
          <cell r="R36">
            <v>0</v>
          </cell>
        </row>
        <row r="37">
          <cell r="R37">
            <v>14908.151115907593</v>
          </cell>
        </row>
        <row r="39">
          <cell r="R39">
            <v>9372.3949216904</v>
          </cell>
        </row>
        <row r="40">
          <cell r="R40">
            <v>1362.039043191774</v>
          </cell>
        </row>
        <row r="41">
          <cell r="R41">
            <v>7986.538361145838</v>
          </cell>
        </row>
        <row r="43">
          <cell r="R43">
            <v>1355.1763687002922</v>
          </cell>
        </row>
        <row r="44">
          <cell r="R44">
            <v>0</v>
          </cell>
        </row>
        <row r="45">
          <cell r="R45">
            <v>0</v>
          </cell>
        </row>
        <row r="47">
          <cell r="R47">
            <v>4612.928318480261</v>
          </cell>
        </row>
        <row r="48">
          <cell r="R48">
            <v>0</v>
          </cell>
        </row>
        <row r="49">
          <cell r="R4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Q3">
            <v>2312.5221</v>
          </cell>
        </row>
        <row r="4">
          <cell r="J4">
            <v>40710.2682</v>
          </cell>
        </row>
        <row r="5">
          <cell r="J5">
            <v>72375.3989</v>
          </cell>
        </row>
        <row r="6">
          <cell r="J6">
            <v>21145.4733</v>
          </cell>
        </row>
        <row r="7">
          <cell r="J7">
            <v>61753.4827</v>
          </cell>
        </row>
        <row r="8">
          <cell r="J8">
            <v>40253.1367</v>
          </cell>
        </row>
        <row r="9">
          <cell r="J9">
            <v>120416.6698</v>
          </cell>
        </row>
        <row r="10">
          <cell r="J10">
            <v>26982.0243</v>
          </cell>
        </row>
        <row r="11">
          <cell r="J11">
            <v>46431.1281</v>
          </cell>
        </row>
        <row r="12">
          <cell r="J12">
            <v>65568.2559</v>
          </cell>
        </row>
        <row r="13">
          <cell r="J13">
            <v>40765.2973</v>
          </cell>
        </row>
        <row r="14">
          <cell r="J14">
            <v>13257.2468</v>
          </cell>
        </row>
        <row r="15">
          <cell r="J15">
            <v>39405.168600000005</v>
          </cell>
        </row>
        <row r="16">
          <cell r="J16">
            <v>116892.6409</v>
          </cell>
        </row>
        <row r="17">
          <cell r="J17">
            <v>81770.6428</v>
          </cell>
        </row>
        <row r="18">
          <cell r="J18">
            <v>49748.4729</v>
          </cell>
        </row>
        <row r="19">
          <cell r="J19">
            <v>15603.5663</v>
          </cell>
        </row>
        <row r="20">
          <cell r="J20">
            <v>31943.3093</v>
          </cell>
        </row>
        <row r="21">
          <cell r="J21">
            <v>56315.5677</v>
          </cell>
        </row>
        <row r="22">
          <cell r="J22">
            <v>90977.40120000001</v>
          </cell>
        </row>
        <row r="23">
          <cell r="J23">
            <v>82691.8386</v>
          </cell>
        </row>
        <row r="24">
          <cell r="J24">
            <v>43504.619900000005</v>
          </cell>
        </row>
        <row r="25">
          <cell r="J25">
            <v>80788.3517</v>
          </cell>
        </row>
        <row r="26">
          <cell r="J26">
            <v>27498.9512</v>
          </cell>
        </row>
        <row r="27">
          <cell r="J27">
            <v>37436.2534</v>
          </cell>
        </row>
        <row r="28">
          <cell r="J28">
            <v>79127.0795</v>
          </cell>
        </row>
        <row r="29">
          <cell r="J29">
            <v>51883.342000000004</v>
          </cell>
        </row>
        <row r="30">
          <cell r="J30">
            <v>31690.2621</v>
          </cell>
        </row>
        <row r="31">
          <cell r="J31">
            <v>44096.5077</v>
          </cell>
        </row>
        <row r="32">
          <cell r="J32">
            <v>15575.401800000001</v>
          </cell>
        </row>
        <row r="33">
          <cell r="J33">
            <v>58875.9374</v>
          </cell>
        </row>
        <row r="34">
          <cell r="J34">
            <v>56679.106400000004</v>
          </cell>
        </row>
        <row r="35">
          <cell r="J35">
            <v>75234.74560000001</v>
          </cell>
        </row>
        <row r="36">
          <cell r="J36">
            <v>194611.92870000002</v>
          </cell>
        </row>
        <row r="37">
          <cell r="J37">
            <v>247811.6361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>
            <v>13813.243047699229</v>
          </cell>
        </row>
        <row r="4">
          <cell r="G4">
            <v>11664.51635139046</v>
          </cell>
        </row>
        <row r="5">
          <cell r="G5">
            <v>4782.3627298797655</v>
          </cell>
        </row>
        <row r="6">
          <cell r="G6">
            <v>13461.794995922019</v>
          </cell>
        </row>
        <row r="7">
          <cell r="G7">
            <v>5529.745928595859</v>
          </cell>
        </row>
        <row r="8">
          <cell r="G8">
            <v>13670.884343181879</v>
          </cell>
        </row>
        <row r="9">
          <cell r="G9">
            <v>493.8067562945618</v>
          </cell>
        </row>
        <row r="10">
          <cell r="G10">
            <v>11068.389276224052</v>
          </cell>
        </row>
        <row r="11">
          <cell r="G11">
            <v>11838.016022520982</v>
          </cell>
        </row>
        <row r="12">
          <cell r="G12">
            <v>13501.833381567523</v>
          </cell>
        </row>
        <row r="13">
          <cell r="G13">
            <v>4506.542739877397</v>
          </cell>
        </row>
        <row r="14">
          <cell r="G14">
            <v>10850.402509931859</v>
          </cell>
        </row>
        <row r="15">
          <cell r="G15">
            <v>13581.910152858534</v>
          </cell>
        </row>
        <row r="16">
          <cell r="G16">
            <v>8746.162908784761</v>
          </cell>
        </row>
        <row r="17">
          <cell r="G17">
            <v>10369.941882185798</v>
          </cell>
        </row>
        <row r="18">
          <cell r="G18">
            <v>13088.103396563973</v>
          </cell>
        </row>
        <row r="19">
          <cell r="G19">
            <v>13550.769186245363</v>
          </cell>
        </row>
        <row r="20">
          <cell r="G20">
            <v>11001.658633481544</v>
          </cell>
        </row>
        <row r="21">
          <cell r="G21">
            <v>9560.276750243363</v>
          </cell>
        </row>
        <row r="22">
          <cell r="G22">
            <v>12002.61827461917</v>
          </cell>
        </row>
        <row r="23">
          <cell r="G23">
            <v>9578.071588308032</v>
          </cell>
        </row>
        <row r="24">
          <cell r="G24">
            <v>8247.907442974032</v>
          </cell>
        </row>
        <row r="25">
          <cell r="G25">
            <v>10868.197347996527</v>
          </cell>
        </row>
        <row r="26">
          <cell r="G26">
            <v>8381.368728459049</v>
          </cell>
        </row>
        <row r="27">
          <cell r="G27">
            <v>9515.789655081691</v>
          </cell>
        </row>
        <row r="28">
          <cell r="G28">
            <v>13292.744034307665</v>
          </cell>
        </row>
        <row r="29">
          <cell r="G29">
            <v>15223.48396432424</v>
          </cell>
        </row>
        <row r="30">
          <cell r="G30">
            <v>8465.894209266227</v>
          </cell>
        </row>
        <row r="31">
          <cell r="G31">
            <v>14293.70367544529</v>
          </cell>
        </row>
        <row r="32">
          <cell r="G32">
            <v>6343.859770054461</v>
          </cell>
        </row>
        <row r="33">
          <cell r="G33">
            <v>8069.959062327343</v>
          </cell>
        </row>
        <row r="34">
          <cell r="G34">
            <v>8723.919361203925</v>
          </cell>
        </row>
        <row r="35">
          <cell r="G35">
            <v>10094.12189218343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9">
      <selection activeCell="A5" sqref="A5:K48"/>
    </sheetView>
  </sheetViews>
  <sheetFormatPr defaultColWidth="9.140625" defaultRowHeight="12.75"/>
  <cols>
    <col min="1" max="1" width="38.00390625" style="3" customWidth="1"/>
    <col min="2" max="8" width="9.140625" style="3" customWidth="1"/>
    <col min="9" max="9" width="10.140625" style="3" bestFit="1" customWidth="1"/>
    <col min="10" max="10" width="9.140625" style="3" customWidth="1"/>
    <col min="11" max="11" width="13.7109375" style="3" bestFit="1" customWidth="1"/>
    <col min="13" max="13" width="12.57421875" style="0" customWidth="1"/>
    <col min="15" max="15" width="10.421875" style="0" bestFit="1" customWidth="1"/>
  </cols>
  <sheetData>
    <row r="1" spans="2:11" ht="12.75">
      <c r="B1" s="5"/>
      <c r="E1" s="5"/>
      <c r="K1" s="7"/>
    </row>
    <row r="2" spans="1:11" ht="20.25">
      <c r="A2" s="10" t="s">
        <v>59</v>
      </c>
      <c r="B2" s="11"/>
      <c r="C2" s="1"/>
      <c r="D2" s="1"/>
      <c r="E2" s="5"/>
      <c r="F2" s="1"/>
      <c r="G2" s="1"/>
      <c r="H2" s="1"/>
      <c r="I2" s="1"/>
      <c r="J2" s="9" t="s">
        <v>52</v>
      </c>
      <c r="K2" s="12"/>
    </row>
    <row r="3" spans="2:11" ht="12.75">
      <c r="B3" s="5"/>
      <c r="E3" s="5"/>
      <c r="K3" s="7"/>
    </row>
    <row r="4" spans="2:11" ht="12.75">
      <c r="B4" s="13"/>
      <c r="C4" s="1"/>
      <c r="D4" s="1"/>
      <c r="E4" s="1"/>
      <c r="F4" s="1"/>
      <c r="G4" s="1"/>
      <c r="H4" s="1"/>
      <c r="I4" s="1"/>
      <c r="J4" s="1"/>
      <c r="K4" s="12"/>
    </row>
    <row r="5" spans="2:15" ht="12.75">
      <c r="B5" s="2" t="s">
        <v>46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43</v>
      </c>
      <c r="I5" s="1" t="s">
        <v>43</v>
      </c>
      <c r="J5" s="1"/>
      <c r="K5" s="4" t="s">
        <v>60</v>
      </c>
      <c r="M5" s="4" t="s">
        <v>60</v>
      </c>
      <c r="O5" s="17" t="s">
        <v>62</v>
      </c>
    </row>
    <row r="6" spans="1:15" ht="12.75">
      <c r="A6" s="1" t="s">
        <v>0</v>
      </c>
      <c r="B6" s="2" t="s">
        <v>40</v>
      </c>
      <c r="C6" s="1" t="s">
        <v>40</v>
      </c>
      <c r="D6" s="1" t="s">
        <v>41</v>
      </c>
      <c r="E6" s="1" t="s">
        <v>41</v>
      </c>
      <c r="F6" s="1" t="s">
        <v>41</v>
      </c>
      <c r="G6" s="1" t="s">
        <v>42</v>
      </c>
      <c r="H6" s="1" t="s">
        <v>47</v>
      </c>
      <c r="I6" s="1" t="s">
        <v>49</v>
      </c>
      <c r="J6" s="1" t="s">
        <v>53</v>
      </c>
      <c r="K6" s="4" t="s">
        <v>61</v>
      </c>
      <c r="M6" s="4" t="s">
        <v>58</v>
      </c>
      <c r="O6" s="17" t="s">
        <v>63</v>
      </c>
    </row>
    <row r="7" spans="1:15" ht="12.75">
      <c r="A7" s="12"/>
      <c r="B7" s="14" t="s">
        <v>34</v>
      </c>
      <c r="C7" s="4" t="s">
        <v>34</v>
      </c>
      <c r="D7" s="4" t="s">
        <v>34</v>
      </c>
      <c r="E7" s="4" t="s">
        <v>34</v>
      </c>
      <c r="F7" s="4" t="s">
        <v>34</v>
      </c>
      <c r="G7" s="4" t="s">
        <v>34</v>
      </c>
      <c r="H7" s="4" t="s">
        <v>34</v>
      </c>
      <c r="I7" s="4" t="s">
        <v>34</v>
      </c>
      <c r="J7" s="4" t="s">
        <v>34</v>
      </c>
      <c r="K7" s="15" t="s">
        <v>34</v>
      </c>
      <c r="M7" s="15" t="s">
        <v>34</v>
      </c>
      <c r="O7" s="15" t="s">
        <v>34</v>
      </c>
    </row>
    <row r="8" spans="1:15" ht="12.75">
      <c r="A8" s="1" t="s">
        <v>1</v>
      </c>
      <c r="B8" s="2">
        <v>1500</v>
      </c>
      <c r="C8" s="8">
        <f>'[7]Sheet1'!J4</f>
        <v>40710.2682</v>
      </c>
      <c r="D8" s="2">
        <v>8674</v>
      </c>
      <c r="E8" s="5">
        <f>'[8]Sheet1'!G3</f>
        <v>13813.243047699229</v>
      </c>
      <c r="F8" s="5">
        <v>0</v>
      </c>
      <c r="G8" s="2">
        <f>'[6]PAS-APP'!$R$8</f>
        <v>71024.75526226734</v>
      </c>
      <c r="H8" s="2">
        <f>'[6]TRACE (PES)'!$R$8</f>
        <v>0</v>
      </c>
      <c r="I8" s="2">
        <f>'[6]TRACE (FAX)'!$R$8</f>
        <v>0</v>
      </c>
      <c r="J8" s="2">
        <f>'[6]TEC'!$R$8</f>
        <v>0</v>
      </c>
      <c r="K8" s="6">
        <f aca="true" t="shared" si="0" ref="K8:K40">SUM(B8:J8)</f>
        <v>135722.26650996658</v>
      </c>
      <c r="M8" s="6">
        <f>'Appendix C.2'!K8</f>
        <v>122967.00292442722</v>
      </c>
      <c r="O8" s="18">
        <f>M8-K8</f>
        <v>-12755.26358553936</v>
      </c>
    </row>
    <row r="9" spans="1:15" ht="12.75">
      <c r="A9" s="1" t="s">
        <v>2</v>
      </c>
      <c r="B9" s="2">
        <v>1500</v>
      </c>
      <c r="C9" s="8">
        <f>'[7]Sheet1'!J5</f>
        <v>72375.3989</v>
      </c>
      <c r="D9" s="2">
        <v>8674</v>
      </c>
      <c r="E9" s="5">
        <f>'[8]Sheet1'!G4</f>
        <v>11664.51635139046</v>
      </c>
      <c r="F9" s="5">
        <v>0</v>
      </c>
      <c r="G9" s="2">
        <f>'[6]PAS-APP'!R10</f>
        <v>125254.70651776649</v>
      </c>
      <c r="H9" s="2">
        <f>'[6]TRACE (PES)'!R10</f>
        <v>0</v>
      </c>
      <c r="I9" s="2">
        <f>'[6]TRACE (FAX)'!R10</f>
        <v>0</v>
      </c>
      <c r="J9" s="2">
        <f>'[6]TEC'!R10</f>
        <v>5650.403226898417</v>
      </c>
      <c r="K9" s="6">
        <f t="shared" si="0"/>
        <v>225119.02499605538</v>
      </c>
      <c r="M9" s="6">
        <f>'Appendix C.2'!K9</f>
        <v>294540.29065652913</v>
      </c>
      <c r="O9" s="18">
        <f aca="true" t="shared" si="1" ref="O9:O47">M9-K9</f>
        <v>69421.26566047376</v>
      </c>
    </row>
    <row r="10" spans="1:15" ht="12.75">
      <c r="A10" s="1" t="s">
        <v>3</v>
      </c>
      <c r="B10" s="2">
        <v>1500</v>
      </c>
      <c r="C10" s="8">
        <f>'[7]Sheet1'!J6</f>
        <v>21145.4733</v>
      </c>
      <c r="D10" s="2">
        <v>8674</v>
      </c>
      <c r="E10" s="5">
        <f>'[8]Sheet1'!G5</f>
        <v>4782.3627298797655</v>
      </c>
      <c r="F10" s="5">
        <v>0</v>
      </c>
      <c r="G10" s="2">
        <f>'[6]PAS-APP'!R11</f>
        <v>44890.78454145516</v>
      </c>
      <c r="H10" s="2">
        <f>'[6]TRACE (PES)'!R11</f>
        <v>0</v>
      </c>
      <c r="I10" s="2">
        <f>'[6]TRACE (FAX)'!R11</f>
        <v>0</v>
      </c>
      <c r="J10" s="2">
        <f>'[6]TEC'!R11</f>
        <v>0</v>
      </c>
      <c r="K10" s="6">
        <f t="shared" si="0"/>
        <v>80992.62057133493</v>
      </c>
      <c r="M10" s="6">
        <f>'Appendix C.2'!K10</f>
        <v>64663.475258655424</v>
      </c>
      <c r="O10" s="18">
        <f t="shared" si="1"/>
        <v>-16329.14531267951</v>
      </c>
    </row>
    <row r="11" spans="1:15" ht="12.75">
      <c r="A11" s="1" t="s">
        <v>4</v>
      </c>
      <c r="B11" s="2">
        <v>1500</v>
      </c>
      <c r="C11" s="8">
        <f>'[7]Sheet1'!J7</f>
        <v>61753.4827</v>
      </c>
      <c r="D11" s="2">
        <v>8674</v>
      </c>
      <c r="E11" s="5">
        <f>'[8]Sheet1'!G6</f>
        <v>13461.794995922019</v>
      </c>
      <c r="F11" s="5">
        <v>0</v>
      </c>
      <c r="G11" s="2">
        <f>'[6]PAS-APP'!R12</f>
        <v>73379.16703891708</v>
      </c>
      <c r="H11" s="2">
        <f>'[6]TRACE (PES)'!R12</f>
        <v>17484.564419327988</v>
      </c>
      <c r="I11" s="2">
        <f>'[6]TRACE (FAX)'!R12</f>
        <v>7271.075682087782</v>
      </c>
      <c r="J11" s="2">
        <f>'[6]TEC'!R12</f>
        <v>0</v>
      </c>
      <c r="K11" s="6">
        <f t="shared" si="0"/>
        <v>183524.08483625486</v>
      </c>
      <c r="M11" s="6">
        <f>'Appendix C.2'!K11</f>
        <v>229137.52878225312</v>
      </c>
      <c r="O11" s="18">
        <f t="shared" si="1"/>
        <v>45613.44394599827</v>
      </c>
    </row>
    <row r="12" spans="1:15" ht="12.75">
      <c r="A12" s="1" t="s">
        <v>5</v>
      </c>
      <c r="B12" s="2">
        <v>1500</v>
      </c>
      <c r="C12" s="8">
        <f>'[7]Sheet1'!J8</f>
        <v>40253.1367</v>
      </c>
      <c r="D12" s="2">
        <v>8674</v>
      </c>
      <c r="E12" s="5">
        <f>'[8]Sheet1'!G7</f>
        <v>5529.745928595859</v>
      </c>
      <c r="F12" s="5">
        <v>0</v>
      </c>
      <c r="G12" s="2">
        <f>'[6]PAS-APP'!R13</f>
        <v>32490.882517766495</v>
      </c>
      <c r="H12" s="2">
        <f>'[6]TRACE (PES)'!R13</f>
        <v>0</v>
      </c>
      <c r="I12" s="2">
        <f>'[6]TRACE (FAX)'!R13</f>
        <v>0</v>
      </c>
      <c r="J12" s="2">
        <f>'[6]TEC'!R13</f>
        <v>0</v>
      </c>
      <c r="K12" s="6">
        <f t="shared" si="0"/>
        <v>88447.76514636236</v>
      </c>
      <c r="M12" s="6">
        <f>'Appendix C.2'!K12</f>
        <v>97675.70664671059</v>
      </c>
      <c r="O12" s="18">
        <f t="shared" si="1"/>
        <v>9227.941500348228</v>
      </c>
    </row>
    <row r="13" spans="1:15" ht="12.75">
      <c r="A13" s="1" t="s">
        <v>6</v>
      </c>
      <c r="B13" s="2">
        <v>1500</v>
      </c>
      <c r="C13" s="8">
        <f>'[7]Sheet1'!J9</f>
        <v>120416.6698</v>
      </c>
      <c r="D13" s="2">
        <v>8674</v>
      </c>
      <c r="E13" s="5">
        <f>'[8]Sheet1'!G8</f>
        <v>13670.884343181879</v>
      </c>
      <c r="F13" s="5">
        <v>0</v>
      </c>
      <c r="G13" s="2">
        <f>'[6]PAS-APP'!R14</f>
        <v>120075.00060913705</v>
      </c>
      <c r="H13" s="2">
        <f>'[6]TRACE (PES)'!R14</f>
        <v>30571.28015069873</v>
      </c>
      <c r="I13" s="2">
        <f>'[6]TRACE (FAX)'!R14</f>
        <v>1752.0664294187427</v>
      </c>
      <c r="J13" s="2">
        <f>'[6]TEC'!R14</f>
        <v>9322.741453310855</v>
      </c>
      <c r="K13" s="6">
        <f t="shared" si="0"/>
        <v>305982.6427857473</v>
      </c>
      <c r="M13" s="6">
        <f>'Appendix C.2'!K13</f>
        <v>342541.81359758094</v>
      </c>
      <c r="O13" s="18">
        <f t="shared" si="1"/>
        <v>36559.17081183364</v>
      </c>
    </row>
    <row r="14" spans="1:15" ht="12.75">
      <c r="A14" s="1" t="s">
        <v>7</v>
      </c>
      <c r="B14" s="2">
        <v>1500</v>
      </c>
      <c r="C14" s="2">
        <f>'[7]Sheet1'!J11</f>
        <v>46431.1281</v>
      </c>
      <c r="D14" s="2">
        <v>8674</v>
      </c>
      <c r="E14" s="5">
        <f>'[8]Sheet1'!G11</f>
        <v>11838.016022520982</v>
      </c>
      <c r="F14" s="5">
        <v>0</v>
      </c>
      <c r="G14" s="2">
        <f>'[6]PAS-APP'!R16</f>
        <v>33589.60801353637</v>
      </c>
      <c r="H14" s="2">
        <f>'[6]TRACE (PES)'!R16</f>
        <v>24161.46020063959</v>
      </c>
      <c r="I14" s="2">
        <f>'[6]TRACE (FAX)'!R16</f>
        <v>10249.588612099646</v>
      </c>
      <c r="J14" s="2">
        <f>'[6]TEC'!R16</f>
        <v>3470.898545750703</v>
      </c>
      <c r="K14" s="6">
        <f t="shared" si="0"/>
        <v>139914.6994945473</v>
      </c>
      <c r="M14" s="6">
        <f>'Appendix C.2'!K14</f>
        <v>158719.85036758336</v>
      </c>
      <c r="O14" s="18">
        <f t="shared" si="1"/>
        <v>18805.150873036066</v>
      </c>
    </row>
    <row r="15" spans="1:15" ht="12.75">
      <c r="A15" s="1" t="s">
        <v>8</v>
      </c>
      <c r="B15" s="2">
        <v>1500</v>
      </c>
      <c r="C15" s="2">
        <f>'[7]Sheet1'!J12</f>
        <v>65568.2559</v>
      </c>
      <c r="D15" s="2">
        <v>8674</v>
      </c>
      <c r="E15" s="5">
        <f>'[8]Sheet1'!G12</f>
        <v>13501.833381567523</v>
      </c>
      <c r="F15" s="5">
        <v>0</v>
      </c>
      <c r="G15" s="2">
        <f>'[6]PAS-APP'!R17</f>
        <v>82561.3729678511</v>
      </c>
      <c r="H15" s="2">
        <f>'[6]TRACE (PES)'!R17</f>
        <v>2118.8015946028822</v>
      </c>
      <c r="I15" s="2">
        <f>'[6]TRACE (FAX)'!R17</f>
        <v>2606.1988137603794</v>
      </c>
      <c r="J15" s="2">
        <f>'[6]TEC'!R17</f>
        <v>6775.074470031875</v>
      </c>
      <c r="K15" s="6">
        <f t="shared" si="0"/>
        <v>183305.53712781376</v>
      </c>
      <c r="M15" s="6">
        <f>'Appendix C.2'!K15</f>
        <v>217600.57947404642</v>
      </c>
      <c r="O15" s="18">
        <f t="shared" si="1"/>
        <v>34295.04234623266</v>
      </c>
    </row>
    <row r="16" spans="1:15" ht="12.75">
      <c r="A16" s="1" t="s">
        <v>9</v>
      </c>
      <c r="B16" s="2">
        <v>1500</v>
      </c>
      <c r="C16" s="2">
        <f>'[7]Sheet1'!J13</f>
        <v>40765.2973</v>
      </c>
      <c r="D16" s="2">
        <v>8674</v>
      </c>
      <c r="E16" s="5">
        <f>'[8]Sheet1'!G13</f>
        <v>4506.542739877397</v>
      </c>
      <c r="F16" s="5">
        <v>0</v>
      </c>
      <c r="G16" s="2">
        <f>'[6]PAS-APP'!R18</f>
        <v>30136.470741116747</v>
      </c>
      <c r="H16" s="2">
        <f>'[6]TRACE (PES)'!R18</f>
        <v>11466.45568843913</v>
      </c>
      <c r="I16" s="2">
        <f>'[6]TRACE (FAX)'!R18</f>
        <v>1357.8514827995255</v>
      </c>
      <c r="J16" s="2">
        <f>'[6]TEC'!R18</f>
        <v>2257.012534227981</v>
      </c>
      <c r="K16" s="6">
        <f t="shared" si="0"/>
        <v>100663.63048646078</v>
      </c>
      <c r="M16" s="6">
        <f>'Appendix C.2'!K16</f>
        <v>111178.55695102575</v>
      </c>
      <c r="O16" s="18">
        <f t="shared" si="1"/>
        <v>10514.926464564967</v>
      </c>
    </row>
    <row r="17" spans="1:15" ht="12.75">
      <c r="A17" s="1" t="s">
        <v>10</v>
      </c>
      <c r="B17" s="2">
        <v>1500</v>
      </c>
      <c r="C17" s="2">
        <f>'[7]Sheet1'!J14</f>
        <v>13257.2468</v>
      </c>
      <c r="D17" s="2">
        <v>8674</v>
      </c>
      <c r="E17" s="5">
        <f>'[8]Sheet1'!G14</f>
        <v>10850.402509931859</v>
      </c>
      <c r="F17" s="5">
        <v>0</v>
      </c>
      <c r="G17" s="2">
        <f>'[6]PAS-APP'!R19</f>
        <v>15853.03929610829</v>
      </c>
      <c r="H17" s="2">
        <f>'[6]TRACE (PES)'!R19</f>
        <v>142.44044333464757</v>
      </c>
      <c r="I17" s="2">
        <f>'[6]TRACE (FAX)'!R19</f>
        <v>175.2066429418743</v>
      </c>
      <c r="J17" s="2">
        <f>'[6]TEC'!R19</f>
        <v>1826.2787882037894</v>
      </c>
      <c r="K17" s="6">
        <f t="shared" si="0"/>
        <v>52278.61448052047</v>
      </c>
      <c r="M17" s="6">
        <f>'Appendix C.2'!K17</f>
        <v>60818.3861285875</v>
      </c>
      <c r="O17" s="18">
        <f t="shared" si="1"/>
        <v>8539.771648067035</v>
      </c>
    </row>
    <row r="18" spans="1:15" ht="12.75">
      <c r="A18" s="1" t="s">
        <v>11</v>
      </c>
      <c r="B18" s="2">
        <v>1500</v>
      </c>
      <c r="C18" s="2">
        <f>'[7]Sheet1'!J15</f>
        <v>39405.168600000005</v>
      </c>
      <c r="D18" s="2">
        <v>8674</v>
      </c>
      <c r="E18" s="5">
        <f>'[8]Sheet1'!G15</f>
        <v>13581.910152858534</v>
      </c>
      <c r="F18" s="5">
        <v>0</v>
      </c>
      <c r="G18" s="2">
        <f>'[6]PAS-APP'!R20</f>
        <v>79736.0788358714</v>
      </c>
      <c r="H18" s="2">
        <f>'[6]TRACE (PES)'!R20</f>
        <v>31942.269417794716</v>
      </c>
      <c r="I18" s="2">
        <f>'[6]TRACE (FAX)'!R20</f>
        <v>416.1157769869514</v>
      </c>
      <c r="J18" s="2">
        <f>'[6]TEC'!R20</f>
        <v>6335.055929107442</v>
      </c>
      <c r="K18" s="6">
        <f t="shared" si="0"/>
        <v>181590.59871261904</v>
      </c>
      <c r="M18" s="6">
        <f>'Appendix C.2'!K18</f>
        <v>189112.55643268843</v>
      </c>
      <c r="O18" s="18">
        <f t="shared" si="1"/>
        <v>7521.957720069389</v>
      </c>
    </row>
    <row r="19" spans="1:15" ht="12.75">
      <c r="A19" s="1" t="s">
        <v>12</v>
      </c>
      <c r="B19" s="2">
        <v>1500</v>
      </c>
      <c r="C19" s="2">
        <f>'[7]Sheet1'!J16</f>
        <v>116892.6409</v>
      </c>
      <c r="D19" s="2">
        <v>8674</v>
      </c>
      <c r="E19" s="5">
        <f>'[8]Sheet1'!G16</f>
        <v>8746.162908784761</v>
      </c>
      <c r="F19" s="5">
        <v>0</v>
      </c>
      <c r="G19" s="2">
        <f>'[6]PAS-APP'!R21</f>
        <v>86877.79455837564</v>
      </c>
      <c r="H19" s="2">
        <f>'[6]TRACE (PES)'!R21</f>
        <v>32850.32724405309</v>
      </c>
      <c r="I19" s="2">
        <f>'[6]TRACE (FAX)'!R21</f>
        <v>328.51245551601426</v>
      </c>
      <c r="J19" s="2">
        <f>'[6]TEC'!$R$21</f>
        <v>0</v>
      </c>
      <c r="K19" s="6">
        <f t="shared" si="0"/>
        <v>255869.4380667295</v>
      </c>
      <c r="M19" s="6">
        <f>'Appendix C.2'!K19</f>
        <v>274257.3244856434</v>
      </c>
      <c r="O19" s="18">
        <f t="shared" si="1"/>
        <v>18387.886418913928</v>
      </c>
    </row>
    <row r="20" spans="1:15" ht="12.75">
      <c r="A20" s="1" t="s">
        <v>13</v>
      </c>
      <c r="B20" s="2">
        <v>1500</v>
      </c>
      <c r="C20" s="2">
        <f>'[7]Sheet1'!J17</f>
        <v>81770.6428</v>
      </c>
      <c r="D20" s="2">
        <v>8674</v>
      </c>
      <c r="E20" s="5">
        <f>'[8]Sheet1'!G17</f>
        <v>10369.941882185798</v>
      </c>
      <c r="F20" s="5">
        <v>0</v>
      </c>
      <c r="G20" s="2">
        <f>'[6]PAS-APP'!R23</f>
        <v>62077.99051099831</v>
      </c>
      <c r="H20" s="2">
        <f>'[6]TRACE (PES)'!R23</f>
        <v>27989.547115258243</v>
      </c>
      <c r="I20" s="2">
        <f>'[6]TRACE (FAX)'!R23</f>
        <v>2628.099644128114</v>
      </c>
      <c r="J20" s="2">
        <f>'[6]TEC'!R23</f>
        <v>7925.581664192085</v>
      </c>
      <c r="K20" s="6">
        <f t="shared" si="0"/>
        <v>202935.80361676254</v>
      </c>
      <c r="M20" s="6">
        <f>'Appendix C.2'!K20</f>
        <v>238789.03585885823</v>
      </c>
      <c r="O20" s="18">
        <f t="shared" si="1"/>
        <v>35853.23224209569</v>
      </c>
    </row>
    <row r="21" spans="1:15" ht="12.75">
      <c r="A21" s="1" t="s">
        <v>14</v>
      </c>
      <c r="B21" s="2">
        <v>1500</v>
      </c>
      <c r="C21" s="2">
        <f>'[7]Sheet1'!J18</f>
        <v>49748.4729</v>
      </c>
      <c r="D21" s="2">
        <v>8674</v>
      </c>
      <c r="E21" s="5">
        <f>'[8]Sheet1'!G18</f>
        <v>13088.103396563973</v>
      </c>
      <c r="F21" s="5">
        <v>0</v>
      </c>
      <c r="G21" s="2">
        <f>'[6]PAS-APP'!R24</f>
        <v>50384.41202030457</v>
      </c>
      <c r="H21" s="2">
        <f>'[6]TRACE (PES)'!R24</f>
        <v>0</v>
      </c>
      <c r="I21" s="2">
        <f>'[6]TRACE (FAX)'!R24</f>
        <v>0</v>
      </c>
      <c r="J21" s="2">
        <f>'[6]TEC'!R24</f>
        <v>7334.987971189844</v>
      </c>
      <c r="K21" s="6">
        <f t="shared" si="0"/>
        <v>130729.97628805839</v>
      </c>
      <c r="M21" s="6">
        <f>'Appendix C.2'!K21</f>
        <v>162340.96350996167</v>
      </c>
      <c r="O21" s="18">
        <f t="shared" si="1"/>
        <v>31610.987221903284</v>
      </c>
    </row>
    <row r="22" spans="1:15" ht="12.75">
      <c r="A22" s="1" t="s">
        <v>15</v>
      </c>
      <c r="B22" s="2">
        <v>1500</v>
      </c>
      <c r="C22" s="2">
        <f>'[7]Sheet1'!J19</f>
        <v>15603.5663</v>
      </c>
      <c r="D22" s="2">
        <v>8674</v>
      </c>
      <c r="E22" s="5">
        <f>'[8]Sheet1'!G19</f>
        <v>13550.769186245363</v>
      </c>
      <c r="F22" s="5">
        <v>0</v>
      </c>
      <c r="G22" s="2">
        <f>'[6]PAS-APP'!R25</f>
        <v>28174.460927241962</v>
      </c>
      <c r="H22" s="2">
        <f>'[6]TRACE (PES)'!R25</f>
        <v>17.805055416830946</v>
      </c>
      <c r="I22" s="2">
        <f>'[6]TRACE (FAX)'!R25</f>
        <v>21.900830367734287</v>
      </c>
      <c r="J22" s="2">
        <f>'[6]TEC'!R25</f>
        <v>0</v>
      </c>
      <c r="K22" s="6">
        <f t="shared" si="0"/>
        <v>67542.50229927189</v>
      </c>
      <c r="M22" s="6">
        <f>'Appendix C.2'!K22</f>
        <v>71752.84213723292</v>
      </c>
      <c r="O22" s="18">
        <f t="shared" si="1"/>
        <v>4210.33983796103</v>
      </c>
    </row>
    <row r="23" spans="1:15" ht="12.75">
      <c r="A23" s="1" t="s">
        <v>16</v>
      </c>
      <c r="B23" s="2">
        <v>1500</v>
      </c>
      <c r="C23" s="2">
        <f>'[7]Sheet1'!J20</f>
        <v>31943.3093</v>
      </c>
      <c r="D23" s="2">
        <v>8674</v>
      </c>
      <c r="E23" s="5">
        <f>'[8]Sheet1'!G20</f>
        <v>11001.658633481544</v>
      </c>
      <c r="F23" s="5">
        <v>0</v>
      </c>
      <c r="G23" s="2">
        <f>'[6]PAS-APP'!R26</f>
        <v>16245.441258883247</v>
      </c>
      <c r="H23" s="2">
        <f>'[6]TRACE (PES)'!R26</f>
        <v>0</v>
      </c>
      <c r="I23" s="2">
        <f>'[6]TRACE (FAX)'!R26</f>
        <v>0</v>
      </c>
      <c r="J23" s="2">
        <f>'[6]TEC'!R26</f>
        <v>3315.479152855376</v>
      </c>
      <c r="K23" s="6">
        <f t="shared" si="0"/>
        <v>72679.88834522017</v>
      </c>
      <c r="M23" s="6">
        <f>'Appendix C.2'!K23</f>
        <v>71951.12865365483</v>
      </c>
      <c r="O23" s="18">
        <f t="shared" si="1"/>
        <v>-728.7596915653412</v>
      </c>
    </row>
    <row r="24" spans="1:15" ht="12.75">
      <c r="A24" s="1" t="s">
        <v>17</v>
      </c>
      <c r="B24" s="2">
        <v>1500</v>
      </c>
      <c r="C24" s="2">
        <f>'[7]Sheet1'!J21</f>
        <v>56315.5677</v>
      </c>
      <c r="D24" s="2">
        <v>8674</v>
      </c>
      <c r="E24" s="5">
        <f>'[8]Sheet1'!G21</f>
        <v>9560.276750243363</v>
      </c>
      <c r="F24" s="5">
        <v>0</v>
      </c>
      <c r="G24" s="2">
        <f>'[6]PAS-APP'!R27</f>
        <v>62156.470903553294</v>
      </c>
      <c r="H24" s="2">
        <f>'[6]TRACE (PES)'!R27</f>
        <v>6427.625005475971</v>
      </c>
      <c r="I24" s="2">
        <f>'[6]TRACE (FAX)'!R27</f>
        <v>6570.249110320286</v>
      </c>
      <c r="J24" s="2">
        <f>'[6]TEC'!R27</f>
        <v>6713.310399608536</v>
      </c>
      <c r="K24" s="6">
        <f t="shared" si="0"/>
        <v>157917.49986920148</v>
      </c>
      <c r="M24" s="6">
        <f>'Appendix C.2'!K24</f>
        <v>173382.55405733205</v>
      </c>
      <c r="O24" s="18">
        <f t="shared" si="1"/>
        <v>15465.054188130569</v>
      </c>
    </row>
    <row r="25" spans="1:15" ht="12.75">
      <c r="A25" s="1" t="s">
        <v>18</v>
      </c>
      <c r="B25" s="2">
        <v>1500</v>
      </c>
      <c r="C25" s="2">
        <f>'[7]Sheet1'!J22</f>
        <v>90977.40120000001</v>
      </c>
      <c r="D25" s="2">
        <v>8674</v>
      </c>
      <c r="E25" s="5">
        <f>'[8]Sheet1'!G22</f>
        <v>12002.61827461917</v>
      </c>
      <c r="F25" s="5">
        <v>0</v>
      </c>
      <c r="G25" s="2">
        <f>'[6]PAS-APP'!R28</f>
        <v>47480.63749576988</v>
      </c>
      <c r="H25" s="2">
        <f>'[6]TRACE (PES)'!R28</f>
        <v>10469.372585096597</v>
      </c>
      <c r="I25" s="2">
        <f>'[6]TRACE (FAX)'!R28</f>
        <v>1423.5539739027286</v>
      </c>
      <c r="J25" s="2">
        <f>'[6]TEC'!R28</f>
        <v>7563.474663082714</v>
      </c>
      <c r="K25" s="6">
        <f t="shared" si="0"/>
        <v>180091.0581924711</v>
      </c>
      <c r="M25" s="6">
        <f>'Appendix C.2'!K25</f>
        <v>174737.2909926413</v>
      </c>
      <c r="O25" s="18">
        <f t="shared" si="1"/>
        <v>-5353.767199829803</v>
      </c>
    </row>
    <row r="26" spans="1:15" ht="12.75">
      <c r="A26" s="1" t="s">
        <v>19</v>
      </c>
      <c r="B26" s="2">
        <v>1500</v>
      </c>
      <c r="C26" s="2">
        <f>'[7]Sheet1'!J23</f>
        <v>82691.8386</v>
      </c>
      <c r="D26" s="2">
        <v>8674</v>
      </c>
      <c r="E26" s="5">
        <f>'[8]Sheet1'!G23</f>
        <v>9578.071588308032</v>
      </c>
      <c r="F26" s="5">
        <v>0</v>
      </c>
      <c r="G26" s="2">
        <f>'[6]PAS-APP'!R29</f>
        <v>53523.62772250423</v>
      </c>
      <c r="H26" s="2">
        <f>'[6]TRACE (PES)'!R29</f>
        <v>55462.7476234284</v>
      </c>
      <c r="I26" s="2">
        <f>'[6]TRACE (FAX)'!R29</f>
        <v>3942.1494661921715</v>
      </c>
      <c r="J26" s="2">
        <f>'[6]TEC'!R29</f>
        <v>0</v>
      </c>
      <c r="K26" s="6">
        <f t="shared" si="0"/>
        <v>215372.43500043283</v>
      </c>
      <c r="M26" s="6">
        <f>'Appendix C.2'!K26</f>
        <v>248746.65925792637</v>
      </c>
      <c r="O26" s="18">
        <f t="shared" si="1"/>
        <v>33374.22425749354</v>
      </c>
    </row>
    <row r="27" spans="1:15" ht="12.75">
      <c r="A27" s="1" t="s">
        <v>20</v>
      </c>
      <c r="B27" s="2">
        <v>1500</v>
      </c>
      <c r="C27" s="2">
        <f>'[7]Sheet1'!J24</f>
        <v>43504.619900000005</v>
      </c>
      <c r="D27" s="2">
        <v>8674</v>
      </c>
      <c r="E27" s="5">
        <f>'[8]Sheet1'!G24</f>
        <v>8247.907442974032</v>
      </c>
      <c r="F27" s="5">
        <v>0</v>
      </c>
      <c r="G27" s="2">
        <f>'[6]PAS-APP'!R30</f>
        <v>39083.235492385786</v>
      </c>
      <c r="H27" s="2">
        <f>'[6]TRACE (PES)'!R30</f>
        <v>213.66066500197132</v>
      </c>
      <c r="I27" s="2">
        <f>'[6]TRACE (FAX)'!R30</f>
        <v>262.80996441281144</v>
      </c>
      <c r="J27" s="2">
        <f>'[6]TEC'!R30</f>
        <v>3009.080921147446</v>
      </c>
      <c r="K27" s="6">
        <f t="shared" si="0"/>
        <v>104495.31438592203</v>
      </c>
      <c r="M27" s="6">
        <f>'Appendix C.2'!K27</f>
        <v>91857.8079789494</v>
      </c>
      <c r="O27" s="18">
        <f t="shared" si="1"/>
        <v>-12637.506406972636</v>
      </c>
    </row>
    <row r="28" spans="1:15" ht="12.75">
      <c r="A28" s="1" t="s">
        <v>21</v>
      </c>
      <c r="B28" s="2">
        <v>1500</v>
      </c>
      <c r="C28" s="2">
        <f>'[7]Sheet1'!J25</f>
        <v>80788.3517</v>
      </c>
      <c r="D28" s="2">
        <v>8674</v>
      </c>
      <c r="E28" s="5">
        <f>'[8]Sheet1'!G25</f>
        <v>10868.197347996527</v>
      </c>
      <c r="F28" s="5">
        <v>0</v>
      </c>
      <c r="G28" s="2">
        <f>'[6]PAS-APP'!$R$32</f>
        <v>73928.52978680203</v>
      </c>
      <c r="H28" s="2">
        <f>'[6]TRACE (PES)'!$R$32</f>
        <v>8439.596267577868</v>
      </c>
      <c r="I28" s="2">
        <f>'[6]TRACE (FAX)'!$R$32</f>
        <v>7227.274021352314</v>
      </c>
      <c r="J28" s="2">
        <f>'[6]TEC'!$R$32</f>
        <v>6093.247574966401</v>
      </c>
      <c r="K28" s="6">
        <f t="shared" si="0"/>
        <v>197519.19669869513</v>
      </c>
      <c r="M28" s="6">
        <f>'Appendix C.2'!K28</f>
        <v>302488.367759413</v>
      </c>
      <c r="O28" s="18">
        <f t="shared" si="1"/>
        <v>104969.1710607179</v>
      </c>
    </row>
    <row r="29" spans="1:15" ht="13.5" customHeight="1">
      <c r="A29" s="1" t="s">
        <v>22</v>
      </c>
      <c r="B29" s="2">
        <v>1500</v>
      </c>
      <c r="C29" s="2">
        <f>'[7]Sheet1'!J26</f>
        <v>27498.9512</v>
      </c>
      <c r="D29" s="2">
        <v>8674</v>
      </c>
      <c r="E29" s="5">
        <f>'[8]Sheet1'!G26</f>
        <v>8381.368728459049</v>
      </c>
      <c r="F29" s="5">
        <v>0</v>
      </c>
      <c r="G29" s="2">
        <f>'[6]PAS-APP'!$R$34</f>
        <v>32726.323695431467</v>
      </c>
      <c r="H29" s="2">
        <f>'[6]TRACE (PES)'!$R$34</f>
        <v>0</v>
      </c>
      <c r="I29" s="2">
        <f>'[6]TRACE (FAX)'!$R$34</f>
        <v>0</v>
      </c>
      <c r="J29" s="2">
        <f>'[6]TEC'!$R$34</f>
        <v>3256.944576310383</v>
      </c>
      <c r="K29" s="6">
        <f t="shared" si="0"/>
        <v>82037.5882002009</v>
      </c>
      <c r="M29" s="6">
        <f>'Appendix C.2'!K29</f>
        <v>79609.64653305913</v>
      </c>
      <c r="O29" s="18">
        <f t="shared" si="1"/>
        <v>-2427.941667141771</v>
      </c>
    </row>
    <row r="30" spans="1:15" ht="12.75">
      <c r="A30" s="1" t="s">
        <v>23</v>
      </c>
      <c r="B30" s="2">
        <v>1500</v>
      </c>
      <c r="C30" s="2">
        <f>'[7]Sheet1'!J27</f>
        <v>37436.2534</v>
      </c>
      <c r="D30" s="2">
        <v>8674</v>
      </c>
      <c r="E30" s="5">
        <f>'[8]Sheet1'!G27</f>
        <v>9515.789655081691</v>
      </c>
      <c r="F30" s="5">
        <v>0</v>
      </c>
      <c r="G30" s="2">
        <f>'[6]PAS-APP'!$R$36</f>
        <v>51090.73555329949</v>
      </c>
      <c r="H30" s="2">
        <f>'[6]TRACE (PES)'!$R$36</f>
        <v>0</v>
      </c>
      <c r="I30" s="2">
        <f>'[6]TRACE (FAX)'!$R$36</f>
        <v>0</v>
      </c>
      <c r="J30" s="2">
        <f>'[6]TEC'!$R$36</f>
        <v>0</v>
      </c>
      <c r="K30" s="6">
        <f t="shared" si="0"/>
        <v>108216.7786083812</v>
      </c>
      <c r="M30" s="6">
        <f>'Appendix C.2'!K30</f>
        <v>118871.69334172289</v>
      </c>
      <c r="O30" s="18">
        <f t="shared" si="1"/>
        <v>10654.914733341691</v>
      </c>
    </row>
    <row r="31" spans="1:15" ht="12.75">
      <c r="A31" s="1" t="s">
        <v>24</v>
      </c>
      <c r="B31" s="2">
        <v>1500</v>
      </c>
      <c r="C31" s="2">
        <f>'[7]Sheet1'!J28</f>
        <v>79127.0795</v>
      </c>
      <c r="D31" s="2">
        <v>8674</v>
      </c>
      <c r="E31" s="5">
        <f>'[8]Sheet1'!G28</f>
        <v>13292.744034307665</v>
      </c>
      <c r="F31" s="5">
        <v>0</v>
      </c>
      <c r="G31" s="2">
        <f>'[6]PAS-APP'!$R$37</f>
        <v>182074.51072758037</v>
      </c>
      <c r="H31" s="2">
        <f>'[6]TRACE (PES)'!$R$37</f>
        <v>61267.19568931528</v>
      </c>
      <c r="I31" s="2">
        <f>'[6]TRACE (FAX)'!$R$37</f>
        <v>832.2315539739028</v>
      </c>
      <c r="J31" s="2">
        <f>'[6]TEC'!$R$37</f>
        <v>14908.151115907593</v>
      </c>
      <c r="K31" s="6">
        <f t="shared" si="0"/>
        <v>361675.91262108483</v>
      </c>
      <c r="M31" s="6">
        <f>'Appendix C.2'!K31</f>
        <v>421422.07078196056</v>
      </c>
      <c r="O31" s="18">
        <f t="shared" si="1"/>
        <v>59746.158160875726</v>
      </c>
    </row>
    <row r="32" spans="1:15" ht="12.75">
      <c r="A32" s="1" t="s">
        <v>25</v>
      </c>
      <c r="B32" s="2">
        <v>1500</v>
      </c>
      <c r="C32" s="2">
        <f>'[7]Sheet1'!J29</f>
        <v>51883.342000000004</v>
      </c>
      <c r="D32" s="2">
        <v>8674</v>
      </c>
      <c r="E32" s="5">
        <f>'[8]Sheet1'!G29</f>
        <v>15223.48396432424</v>
      </c>
      <c r="F32" s="5">
        <v>0</v>
      </c>
      <c r="G32" s="2">
        <f>'[6]PAS-APP'!$R$39</f>
        <v>99042.25540439932</v>
      </c>
      <c r="H32" s="2">
        <f>'[6]TRACE (PES)'!$R$39</f>
        <v>0</v>
      </c>
      <c r="I32" s="2">
        <f>'[6]TRACE (FAX)'!$R$39</f>
        <v>0</v>
      </c>
      <c r="J32" s="2">
        <f>'[6]TEC'!R39</f>
        <v>9372.3949216904</v>
      </c>
      <c r="K32" s="6">
        <f t="shared" si="0"/>
        <v>185695.47629041396</v>
      </c>
      <c r="M32" s="6">
        <f>'Appendix C.2'!K32</f>
        <v>206050.01287338987</v>
      </c>
      <c r="O32" s="18">
        <f t="shared" si="1"/>
        <v>20354.53658297591</v>
      </c>
    </row>
    <row r="33" spans="1:15" ht="12.75">
      <c r="A33" s="1" t="s">
        <v>26</v>
      </c>
      <c r="B33" s="2">
        <v>1500</v>
      </c>
      <c r="C33" s="2">
        <f>'[7]Sheet1'!J30</f>
        <v>31690.2621</v>
      </c>
      <c r="D33" s="2">
        <v>8674</v>
      </c>
      <c r="E33" s="5">
        <f>'[8]Sheet1'!G30</f>
        <v>8465.894209266227</v>
      </c>
      <c r="F33" s="5">
        <v>0</v>
      </c>
      <c r="G33" s="2">
        <f>'[6]PAS-APP'!$R$40</f>
        <v>15303.67654822335</v>
      </c>
      <c r="H33" s="2">
        <f>'[6]TRACE (PES)'!$R$40</f>
        <v>587.566828755421</v>
      </c>
      <c r="I33" s="2">
        <f>'[6]TRACE (FAX)'!$R$40</f>
        <v>722.7274021352313</v>
      </c>
      <c r="J33" s="2">
        <f>'[6]TEC'!R40</f>
        <v>1362.039043191774</v>
      </c>
      <c r="K33" s="6">
        <f t="shared" si="0"/>
        <v>68306.166131572</v>
      </c>
      <c r="M33" s="6">
        <f>'Appendix C.2'!K33</f>
        <v>77370.78232276693</v>
      </c>
      <c r="O33" s="18">
        <f t="shared" si="1"/>
        <v>9064.616191194931</v>
      </c>
    </row>
    <row r="34" spans="1:15" ht="12.75">
      <c r="A34" s="1" t="s">
        <v>27</v>
      </c>
      <c r="B34" s="2">
        <v>1500</v>
      </c>
      <c r="C34" s="2">
        <f>'[7]Sheet1'!J31</f>
        <v>44096.5077</v>
      </c>
      <c r="D34" s="2">
        <v>8674</v>
      </c>
      <c r="E34" s="5">
        <f>'[8]Sheet1'!G31</f>
        <v>14293.70367544529</v>
      </c>
      <c r="F34" s="5">
        <v>0</v>
      </c>
      <c r="G34" s="2">
        <f>'[6]PAS-APP'!$R$41</f>
        <v>48893.28456175973</v>
      </c>
      <c r="H34" s="2">
        <f>'[6]TRACE (PES)'!$R$41</f>
        <v>4184.188022955272</v>
      </c>
      <c r="I34" s="2">
        <f>'[6]TRACE (FAX)'!$R$41</f>
        <v>2518.595492289443</v>
      </c>
      <c r="J34" s="2">
        <f>'[6]TEC'!R41</f>
        <v>7986.538361145838</v>
      </c>
      <c r="K34" s="6">
        <f t="shared" si="0"/>
        <v>132146.81781359558</v>
      </c>
      <c r="M34" s="6">
        <f>'Appendix C.2'!K34</f>
        <v>142567.71835248524</v>
      </c>
      <c r="O34" s="18">
        <f t="shared" si="1"/>
        <v>10420.900538889662</v>
      </c>
    </row>
    <row r="35" spans="1:15" ht="12.75">
      <c r="A35" s="1" t="s">
        <v>28</v>
      </c>
      <c r="B35" s="2">
        <v>1500</v>
      </c>
      <c r="C35" s="2">
        <f>'[7]Sheet1'!J32</f>
        <v>15575.401800000001</v>
      </c>
      <c r="D35" s="2">
        <v>8674</v>
      </c>
      <c r="E35" s="5">
        <f>'[8]Sheet1'!G32</f>
        <v>6343.859770054461</v>
      </c>
      <c r="F35" s="5">
        <v>0</v>
      </c>
      <c r="G35" s="2">
        <f>'[6]PAS-APP'!$R$43</f>
        <v>15774.5589035533</v>
      </c>
      <c r="H35" s="2">
        <f>'[6]TRACE (PES)'!$R$43</f>
        <v>0</v>
      </c>
      <c r="I35" s="2">
        <f>'[6]TRACE (FAX)'!$R$43</f>
        <v>0</v>
      </c>
      <c r="J35" s="2">
        <f>'[6]TEC'!$R$43</f>
        <v>1355.1763687002922</v>
      </c>
      <c r="K35" s="6">
        <f t="shared" si="0"/>
        <v>49222.99684230805</v>
      </c>
      <c r="M35" s="6">
        <f>'Appendix C.2'!K35</f>
        <v>52607.88079193272</v>
      </c>
      <c r="O35" s="18">
        <f t="shared" si="1"/>
        <v>3384.883949624673</v>
      </c>
    </row>
    <row r="36" spans="1:15" ht="12.75">
      <c r="A36" s="1" t="s">
        <v>29</v>
      </c>
      <c r="B36" s="2">
        <v>1500</v>
      </c>
      <c r="C36" s="2">
        <f>'[7]Sheet1'!J33</f>
        <v>58875.9374</v>
      </c>
      <c r="D36" s="2">
        <v>8674</v>
      </c>
      <c r="E36" s="5">
        <f>'[8]Sheet1'!G33</f>
        <v>8069.959062327343</v>
      </c>
      <c r="F36" s="5">
        <v>0</v>
      </c>
      <c r="G36" s="2">
        <f>'[6]PAS-APP'!$R$44</f>
        <v>122978.77513367173</v>
      </c>
      <c r="H36" s="2">
        <f>'[6]TRACE (PES)'!$R$44</f>
        <v>26280.261795242473</v>
      </c>
      <c r="I36" s="2">
        <f>'[6]TRACE (FAX)'!$R$44</f>
        <v>21.900830367734287</v>
      </c>
      <c r="J36" s="2">
        <f>'[6]TEC'!$R$44</f>
        <v>0</v>
      </c>
      <c r="K36" s="6">
        <f t="shared" si="0"/>
        <v>226400.83422160926</v>
      </c>
      <c r="M36" s="6">
        <f>'Appendix C.2'!K36</f>
        <v>225290.26731535318</v>
      </c>
      <c r="O36" s="18">
        <f t="shared" si="1"/>
        <v>-1110.5669062560773</v>
      </c>
    </row>
    <row r="37" spans="1:15" ht="12.75">
      <c r="A37" s="1" t="s">
        <v>30</v>
      </c>
      <c r="B37" s="2">
        <v>1500</v>
      </c>
      <c r="C37" s="2">
        <f>'[7]Sheet1'!J34</f>
        <v>56679.106400000004</v>
      </c>
      <c r="D37" s="2">
        <v>8674</v>
      </c>
      <c r="E37" s="5">
        <f>'[8]Sheet1'!G34</f>
        <v>8723.919361203925</v>
      </c>
      <c r="F37" s="5">
        <v>0</v>
      </c>
      <c r="G37" s="2">
        <f>'[6]PAS-APP'!$R$45</f>
        <v>63883.039539763115</v>
      </c>
      <c r="H37" s="2">
        <f>'[6]TRACE (PES)'!$R$45</f>
        <v>22594.61532395847</v>
      </c>
      <c r="I37" s="2">
        <f>'[6]TRACE (FAX)'!$R$45</f>
        <v>591.3224199288256</v>
      </c>
      <c r="J37" s="2">
        <f>'[6]TEC'!$R$45</f>
        <v>0</v>
      </c>
      <c r="K37" s="6">
        <f t="shared" si="0"/>
        <v>162646.00304485435</v>
      </c>
      <c r="M37" s="6">
        <f>'Appendix C.2'!K37</f>
        <v>186547.41832796787</v>
      </c>
      <c r="O37" s="18">
        <f t="shared" si="1"/>
        <v>23901.415283113514</v>
      </c>
    </row>
    <row r="38" spans="1:15" ht="12.75">
      <c r="A38" s="1" t="s">
        <v>31</v>
      </c>
      <c r="B38" s="2">
        <v>1500</v>
      </c>
      <c r="C38" s="2">
        <f>'[7]Sheet1'!J35</f>
        <v>75234.74560000001</v>
      </c>
      <c r="D38" s="2">
        <v>8674</v>
      </c>
      <c r="E38" s="5">
        <f>'[8]Sheet1'!G35</f>
        <v>10094.12189218343</v>
      </c>
      <c r="F38" s="5">
        <v>0</v>
      </c>
      <c r="G38" s="2">
        <f>'[6]PAS-APP'!$R$47</f>
        <v>26212.451113367173</v>
      </c>
      <c r="H38" s="2">
        <f>'[6]TRACE (PES)'!$R$47</f>
        <v>20297.76317518728</v>
      </c>
      <c r="I38" s="2">
        <f>'[6]TRACE (FAX)'!$R$47</f>
        <v>1817.7689205219456</v>
      </c>
      <c r="J38" s="2">
        <f>'[6]TEC'!$R$47</f>
        <v>4612.928318480261</v>
      </c>
      <c r="K38" s="6">
        <f t="shared" si="0"/>
        <v>148443.7790197401</v>
      </c>
      <c r="M38" s="6">
        <f>'Appendix C.2'!K38</f>
        <v>180106.448850577</v>
      </c>
      <c r="O38" s="18">
        <f t="shared" si="1"/>
        <v>31662.66983083691</v>
      </c>
    </row>
    <row r="39" spans="1:15" ht="12.75">
      <c r="A39" s="1" t="s">
        <v>32</v>
      </c>
      <c r="B39" s="2">
        <v>1500</v>
      </c>
      <c r="C39" s="2">
        <f>'[7]Sheet1'!$J$36</f>
        <v>194611.92870000002</v>
      </c>
      <c r="D39" s="2">
        <v>8674</v>
      </c>
      <c r="E39" s="5">
        <f>'[8]Sheet1'!$G$10</f>
        <v>11068.389276224052</v>
      </c>
      <c r="F39" s="5">
        <v>0</v>
      </c>
      <c r="G39" s="2">
        <f>'[6]PAS-APP'!$R$48</f>
        <v>154998.7752961083</v>
      </c>
      <c r="H39" s="2">
        <f>'[6]TRACE (PES)'!$R$48</f>
        <v>11270.600078853988</v>
      </c>
      <c r="I39" s="2">
        <f>'[6]TRACE (FAX)'!$R$48</f>
        <v>2628.099644128114</v>
      </c>
      <c r="J39" s="2">
        <f>'[6]TEC'!$R$48</f>
        <v>0</v>
      </c>
      <c r="K39" s="6">
        <f t="shared" si="0"/>
        <v>384751.79299531446</v>
      </c>
      <c r="M39" s="6">
        <f>'Appendix C.2'!K39</f>
        <v>457954.0715319958</v>
      </c>
      <c r="O39" s="18">
        <f t="shared" si="1"/>
        <v>73202.27853668132</v>
      </c>
    </row>
    <row r="40" spans="1:15" ht="12.75">
      <c r="A40" s="1" t="s">
        <v>33</v>
      </c>
      <c r="B40" s="2">
        <v>1500</v>
      </c>
      <c r="C40" s="2">
        <f>'[7]Sheet1'!$J$10</f>
        <v>26982.0243</v>
      </c>
      <c r="D40" s="2">
        <v>8674</v>
      </c>
      <c r="E40" s="5">
        <f>'[8]Sheet1'!$G$9</f>
        <v>493.8067562945618</v>
      </c>
      <c r="F40" s="5">
        <v>0</v>
      </c>
      <c r="G40" s="2">
        <f>'[6]PAS-APP'!$R$49</f>
        <v>27703.57857191201</v>
      </c>
      <c r="H40" s="2">
        <f>'[6]TRACE (PES)'!$R$49</f>
        <v>195.8556095851404</v>
      </c>
      <c r="I40" s="2">
        <f>'[6]TRACE (FAX)'!$R$49</f>
        <v>21.900830367734287</v>
      </c>
      <c r="J40" s="2">
        <f>'[6]TEC'!$R$49</f>
        <v>0</v>
      </c>
      <c r="K40" s="6">
        <f t="shared" si="0"/>
        <v>65571.16606815947</v>
      </c>
      <c r="M40" s="6">
        <f>'Appendix C.2'!K40</f>
        <v>125557.90150339676</v>
      </c>
      <c r="O40" s="18">
        <f t="shared" si="1"/>
        <v>59986.73543523729</v>
      </c>
    </row>
    <row r="41" spans="1:15" ht="12.75">
      <c r="A41" s="12"/>
      <c r="B41" s="6">
        <f aca="true" t="shared" si="2" ref="B41:K41">SUM(B8:B40)</f>
        <v>49500</v>
      </c>
      <c r="C41" s="6">
        <f t="shared" si="2"/>
        <v>1912009.4777</v>
      </c>
      <c r="D41" s="6">
        <f t="shared" si="2"/>
        <v>286242</v>
      </c>
      <c r="E41" s="6">
        <f>SUM(E8:E40)</f>
        <v>338182</v>
      </c>
      <c r="F41" s="6">
        <f t="shared" si="2"/>
        <v>0</v>
      </c>
      <c r="G41" s="6">
        <f t="shared" si="2"/>
        <v>2069606.4320676816</v>
      </c>
      <c r="H41" s="6">
        <f t="shared" si="2"/>
        <v>406436</v>
      </c>
      <c r="I41" s="6">
        <f t="shared" si="2"/>
        <v>55387.19999999998</v>
      </c>
      <c r="J41" s="6">
        <f t="shared" si="2"/>
        <v>120446.8</v>
      </c>
      <c r="K41" s="6">
        <f t="shared" si="2"/>
        <v>5237809.909767681</v>
      </c>
      <c r="M41" s="6">
        <f>SUM(M8:M40)</f>
        <v>5973215.634438309</v>
      </c>
      <c r="O41" s="19">
        <f>SUM(O8:O40)</f>
        <v>735405.7246706272</v>
      </c>
    </row>
    <row r="42" spans="1:15" ht="12.75">
      <c r="A42" s="13" t="s">
        <v>50</v>
      </c>
      <c r="B42" s="2">
        <v>1500</v>
      </c>
      <c r="C42" s="2">
        <f>'[7]Sheet1'!$J$37</f>
        <v>247811.6361</v>
      </c>
      <c r="D42" s="2">
        <v>0</v>
      </c>
      <c r="E42" s="2">
        <v>0</v>
      </c>
      <c r="F42" s="5">
        <v>0</v>
      </c>
      <c r="G42" s="2">
        <f>'[6]PAS-APP'!$R$52</f>
        <v>249489.1679323181</v>
      </c>
      <c r="H42" s="2">
        <f>'[5]TRACE (PES)'!$R$52</f>
        <v>0</v>
      </c>
      <c r="I42" s="2">
        <v>0</v>
      </c>
      <c r="J42" s="2">
        <v>0</v>
      </c>
      <c r="K42" s="6">
        <f>SUM(B42:J42)</f>
        <v>498800.80403231806</v>
      </c>
      <c r="M42" s="6">
        <f>'Appendix C.2'!K42</f>
        <v>581196.2735616912</v>
      </c>
      <c r="O42" s="18">
        <f t="shared" si="1"/>
        <v>82395.4695293731</v>
      </c>
    </row>
    <row r="43" spans="1:15" s="3" customFormat="1" ht="12.75">
      <c r="A43" s="13" t="s">
        <v>51</v>
      </c>
      <c r="B43" s="2">
        <v>0</v>
      </c>
      <c r="C43" s="2">
        <v>493060</v>
      </c>
      <c r="D43" s="2">
        <v>0</v>
      </c>
      <c r="E43" s="2">
        <v>0</v>
      </c>
      <c r="F43" s="2">
        <v>0</v>
      </c>
      <c r="G43" s="2">
        <v>208097</v>
      </c>
      <c r="H43" s="2">
        <v>0</v>
      </c>
      <c r="I43" s="2">
        <v>0</v>
      </c>
      <c r="J43" s="2">
        <v>0</v>
      </c>
      <c r="K43" s="6">
        <f>SUM(B43:J43)</f>
        <v>701157</v>
      </c>
      <c r="M43" s="6">
        <f>'Appendix C.2'!K43</f>
        <v>813218</v>
      </c>
      <c r="O43" s="18">
        <f t="shared" si="1"/>
        <v>112061</v>
      </c>
    </row>
    <row r="44" spans="1:15" ht="12.75">
      <c r="A44" s="13" t="s">
        <v>55</v>
      </c>
      <c r="B44" s="2">
        <v>0</v>
      </c>
      <c r="C44" s="2">
        <f>'[7]Sheet1'!$Q$3</f>
        <v>2312.5221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6">
        <f>SUM(B44:J44)</f>
        <v>2312.5221</v>
      </c>
      <c r="M44" s="6">
        <f>'Appendix C.2'!K44</f>
        <v>1415</v>
      </c>
      <c r="O44" s="18">
        <f t="shared" si="1"/>
        <v>-897.5221000000001</v>
      </c>
    </row>
    <row r="45" spans="1:15" ht="12.75">
      <c r="A45" s="1" t="s">
        <v>44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6">
        <v>4000000</v>
      </c>
      <c r="M45" s="6">
        <f>'Appendix C.2'!K45</f>
        <v>4000000</v>
      </c>
      <c r="O45" s="18">
        <f t="shared" si="1"/>
        <v>0</v>
      </c>
    </row>
    <row r="46" spans="1:15" ht="12.75">
      <c r="A46" s="1" t="s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6">
        <v>0</v>
      </c>
      <c r="M46" s="6">
        <f>'Appendix C.2'!K46</f>
        <v>25</v>
      </c>
      <c r="O46" s="18">
        <f t="shared" si="1"/>
        <v>25</v>
      </c>
    </row>
    <row r="47" spans="1:15" ht="12.75">
      <c r="A47" s="1" t="s">
        <v>56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6">
        <f>SUM(B47:J47)</f>
        <v>0</v>
      </c>
      <c r="M47" s="6">
        <f>'Appendix C.2'!K47</f>
        <v>254285</v>
      </c>
      <c r="O47" s="18">
        <f t="shared" si="1"/>
        <v>254285</v>
      </c>
    </row>
    <row r="48" spans="1:15" ht="12.75">
      <c r="A48" s="12" t="s">
        <v>48</v>
      </c>
      <c r="B48" s="6">
        <f>SUM(B41:B47)</f>
        <v>51000</v>
      </c>
      <c r="C48" s="6">
        <f aca="true" t="shared" si="3" ref="C48:K48">SUM(C41:C47)</f>
        <v>2655193.6359</v>
      </c>
      <c r="D48" s="6">
        <f t="shared" si="3"/>
        <v>286242</v>
      </c>
      <c r="E48" s="6">
        <f t="shared" si="3"/>
        <v>338182</v>
      </c>
      <c r="F48" s="6">
        <f t="shared" si="3"/>
        <v>0</v>
      </c>
      <c r="G48" s="6">
        <f t="shared" si="3"/>
        <v>2527192.5999999996</v>
      </c>
      <c r="H48" s="6">
        <f t="shared" si="3"/>
        <v>406436</v>
      </c>
      <c r="I48" s="6">
        <f t="shared" si="3"/>
        <v>55387.19999999998</v>
      </c>
      <c r="J48" s="6">
        <f t="shared" si="3"/>
        <v>120446.8</v>
      </c>
      <c r="K48" s="6">
        <f t="shared" si="3"/>
        <v>10440080.2359</v>
      </c>
      <c r="M48" s="6">
        <f>SUM(M41:M47)</f>
        <v>11623354.908</v>
      </c>
      <c r="O48" s="19">
        <f>SUM(O41:O47)</f>
        <v>1183274.6721000003</v>
      </c>
    </row>
    <row r="49" spans="1:11" ht="12.75">
      <c r="A49" s="1"/>
      <c r="B49" s="16"/>
      <c r="C49" s="7"/>
      <c r="D49" s="7"/>
      <c r="E49" s="7"/>
      <c r="F49" s="7"/>
      <c r="G49" s="7"/>
      <c r="H49" s="7"/>
      <c r="I49" s="7"/>
      <c r="J49" s="7"/>
      <c r="K49" s="6"/>
    </row>
    <row r="50" spans="2:11" ht="12.75">
      <c r="B50" s="5"/>
      <c r="E50" s="5"/>
      <c r="K50" s="7"/>
    </row>
    <row r="51" spans="2:11" ht="12.75">
      <c r="B51" s="5"/>
      <c r="E51" s="5"/>
      <c r="K51" s="7"/>
    </row>
    <row r="52" spans="2:11" ht="12.75">
      <c r="B52" s="5"/>
      <c r="E52" s="5"/>
      <c r="K52" s="7"/>
    </row>
    <row r="53" spans="2:11" ht="12.75">
      <c r="B53" s="5"/>
      <c r="E53" s="5"/>
      <c r="K53" s="7"/>
    </row>
    <row r="54" spans="2:11" ht="12.75">
      <c r="B54" s="5"/>
      <c r="E54" s="5"/>
      <c r="K54" s="7"/>
    </row>
    <row r="55" spans="2:11" ht="12.75">
      <c r="B55" s="5"/>
      <c r="E55" s="5"/>
      <c r="K55" s="7"/>
    </row>
    <row r="56" spans="2:11" ht="12.75">
      <c r="B56" s="5"/>
      <c r="E56" s="5"/>
      <c r="K56" s="7"/>
    </row>
    <row r="57" spans="2:11" ht="12.75">
      <c r="B57" s="5"/>
      <c r="E57" s="5"/>
      <c r="K57" s="7"/>
    </row>
    <row r="58" spans="2:11" ht="12.75">
      <c r="B58" s="5"/>
      <c r="E58" s="5"/>
      <c r="K58" s="7"/>
    </row>
    <row r="59" spans="2:11" ht="12.75">
      <c r="B59" s="5"/>
      <c r="E59" s="5"/>
      <c r="K59" s="7"/>
    </row>
    <row r="60" spans="2:11" ht="12.75">
      <c r="B60" s="5"/>
      <c r="E60" s="5"/>
      <c r="K60" s="7"/>
    </row>
    <row r="61" spans="2:11" ht="12.75">
      <c r="B61" s="5"/>
      <c r="E61" s="5"/>
      <c r="K61" s="7"/>
    </row>
    <row r="62" spans="2:11" ht="12.75">
      <c r="B62" s="5"/>
      <c r="E62" s="5"/>
      <c r="K62" s="7"/>
    </row>
    <row r="63" spans="2:11" ht="12.75">
      <c r="B63" s="5"/>
      <c r="E63" s="5"/>
      <c r="K63" s="7"/>
    </row>
    <row r="64" spans="2:11" ht="12.75">
      <c r="B64" s="5"/>
      <c r="E64" s="5"/>
      <c r="K64" s="7"/>
    </row>
    <row r="65" spans="2:11" ht="12.75">
      <c r="B65" s="5"/>
      <c r="E65" s="5"/>
      <c r="K65" s="7"/>
    </row>
    <row r="66" spans="2:11" ht="12.75">
      <c r="B66" s="5"/>
      <c r="E66" s="5"/>
      <c r="K66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3">
      <selection activeCell="C41" sqref="C41:C42"/>
    </sheetView>
  </sheetViews>
  <sheetFormatPr defaultColWidth="9.140625" defaultRowHeight="12.75"/>
  <cols>
    <col min="1" max="1" width="38.00390625" style="3" customWidth="1"/>
    <col min="2" max="8" width="9.140625" style="3" customWidth="1"/>
    <col min="9" max="9" width="10.140625" style="3" bestFit="1" customWidth="1"/>
    <col min="10" max="10" width="9.140625" style="3" customWidth="1"/>
    <col min="11" max="11" width="13.7109375" style="3" bestFit="1" customWidth="1"/>
  </cols>
  <sheetData>
    <row r="1" spans="2:11" ht="12.75">
      <c r="B1" s="5"/>
      <c r="E1" s="5"/>
      <c r="K1" s="7"/>
    </row>
    <row r="2" spans="1:11" ht="20.25">
      <c r="A2" s="10" t="s">
        <v>54</v>
      </c>
      <c r="B2" s="11"/>
      <c r="C2" s="1"/>
      <c r="D2" s="1"/>
      <c r="E2" s="5"/>
      <c r="F2" s="1"/>
      <c r="G2" s="1"/>
      <c r="H2" s="1"/>
      <c r="I2" s="1"/>
      <c r="J2" s="9" t="s">
        <v>57</v>
      </c>
      <c r="K2" s="12"/>
    </row>
    <row r="3" spans="2:11" ht="12.75">
      <c r="B3" s="5"/>
      <c r="E3" s="5"/>
      <c r="K3" s="7"/>
    </row>
    <row r="4" spans="2:11" ht="12.75">
      <c r="B4" s="13"/>
      <c r="C4" s="1"/>
      <c r="D4" s="1"/>
      <c r="E4" s="1"/>
      <c r="F4" s="1"/>
      <c r="G4" s="1"/>
      <c r="H4" s="1"/>
      <c r="I4" s="1"/>
      <c r="J4" s="1"/>
      <c r="K4" s="12"/>
    </row>
    <row r="5" spans="2:11" ht="12.75">
      <c r="B5" s="2" t="s">
        <v>46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43</v>
      </c>
      <c r="I5" s="1" t="s">
        <v>43</v>
      </c>
      <c r="J5" s="1"/>
      <c r="K5" s="4" t="s">
        <v>60</v>
      </c>
    </row>
    <row r="6" spans="1:11" ht="12.75">
      <c r="A6" s="1" t="s">
        <v>0</v>
      </c>
      <c r="B6" s="2" t="s">
        <v>40</v>
      </c>
      <c r="C6" s="1" t="s">
        <v>40</v>
      </c>
      <c r="D6" s="1" t="s">
        <v>41</v>
      </c>
      <c r="E6" s="1" t="s">
        <v>41</v>
      </c>
      <c r="F6" s="1" t="s">
        <v>41</v>
      </c>
      <c r="G6" s="1" t="s">
        <v>42</v>
      </c>
      <c r="H6" s="1" t="s">
        <v>47</v>
      </c>
      <c r="I6" s="1" t="s">
        <v>49</v>
      </c>
      <c r="J6" s="1" t="s">
        <v>53</v>
      </c>
      <c r="K6" s="4" t="s">
        <v>58</v>
      </c>
    </row>
    <row r="7" spans="1:11" ht="12.75">
      <c r="A7" s="12"/>
      <c r="B7" s="14" t="s">
        <v>34</v>
      </c>
      <c r="C7" s="4" t="s">
        <v>34</v>
      </c>
      <c r="D7" s="4" t="s">
        <v>34</v>
      </c>
      <c r="E7" s="4" t="s">
        <v>34</v>
      </c>
      <c r="F7" s="4" t="s">
        <v>34</v>
      </c>
      <c r="G7" s="4" t="s">
        <v>34</v>
      </c>
      <c r="H7" s="4" t="s">
        <v>34</v>
      </c>
      <c r="I7" s="4" t="s">
        <v>34</v>
      </c>
      <c r="J7" s="4" t="s">
        <v>34</v>
      </c>
      <c r="K7" s="15" t="s">
        <v>34</v>
      </c>
    </row>
    <row r="8" spans="1:11" ht="12.75">
      <c r="A8" s="1" t="s">
        <v>1</v>
      </c>
      <c r="B8" s="2">
        <v>1500</v>
      </c>
      <c r="C8" s="8">
        <f>'[2]Sheet1'!C7</f>
        <v>36263.1674</v>
      </c>
      <c r="D8" s="2">
        <v>8674</v>
      </c>
      <c r="E8" s="5">
        <f>'[3]Sheet1'!D3</f>
        <v>17568</v>
      </c>
      <c r="F8" s="5">
        <f>'[4]Appendix B Boro Subs'!$D$30</f>
        <v>2544.7420254122135</v>
      </c>
      <c r="G8" s="2">
        <f>'[5]PAS-APP'!$R$8</f>
        <v>56417.093499015005</v>
      </c>
      <c r="H8" s="2">
        <f>'[1]TRACE (PES)'!$R$8</f>
        <v>0</v>
      </c>
      <c r="I8" s="2">
        <f>'[1]TRACE (FAX)'!$R$8</f>
        <v>0</v>
      </c>
      <c r="J8" s="2">
        <f>'[1]TEC'!$R$8</f>
        <v>0</v>
      </c>
      <c r="K8" s="6">
        <f aca="true" t="shared" si="0" ref="K8:K40">SUM(B8:J8)</f>
        <v>122967.00292442722</v>
      </c>
    </row>
    <row r="9" spans="1:11" ht="12.75">
      <c r="A9" s="1" t="s">
        <v>2</v>
      </c>
      <c r="B9" s="2">
        <v>1500</v>
      </c>
      <c r="C9" s="8">
        <f>'[2]Sheet1'!C8</f>
        <v>74820.6311</v>
      </c>
      <c r="D9" s="2">
        <v>8674</v>
      </c>
      <c r="E9" s="5">
        <f>'[3]Sheet1'!D4</f>
        <v>18920</v>
      </c>
      <c r="F9" s="5">
        <v>0</v>
      </c>
      <c r="G9" s="2">
        <f>'[5]PAS-APP'!R10</f>
        <v>166144.2521594181</v>
      </c>
      <c r="H9" s="2">
        <f>'[1]TRACE (PES)'!R10</f>
        <v>0</v>
      </c>
      <c r="I9" s="2">
        <f>'[1]TRACE (FAX)'!R10</f>
        <v>0</v>
      </c>
      <c r="J9" s="2">
        <f>'[5]TEC'!$R$10</f>
        <v>24481.407397111074</v>
      </c>
      <c r="K9" s="6">
        <f t="shared" si="0"/>
        <v>294540.29065652913</v>
      </c>
    </row>
    <row r="10" spans="1:11" ht="12.75">
      <c r="A10" s="1" t="s">
        <v>3</v>
      </c>
      <c r="B10" s="2">
        <v>1500</v>
      </c>
      <c r="C10" s="8">
        <f>'[2]Sheet1'!C9</f>
        <v>21689.8443</v>
      </c>
      <c r="D10" s="2">
        <v>8674</v>
      </c>
      <c r="E10" s="5">
        <f>'[3]Sheet1'!D5</f>
        <v>6532</v>
      </c>
      <c r="F10" s="5">
        <f>'[4]Appendix B Boro Subs'!$D$31</f>
        <v>3128.4462336970996</v>
      </c>
      <c r="G10" s="2">
        <f>'[5]PAS-APP'!R11</f>
        <v>23139.184724958326</v>
      </c>
      <c r="H10" s="2">
        <f>'[1]TRACE (PES)'!R11</f>
        <v>0</v>
      </c>
      <c r="I10" s="2">
        <f>'[1]TRACE (FAX)'!R11</f>
        <v>0</v>
      </c>
      <c r="J10" s="2">
        <f>'[1]TEC'!R11</f>
        <v>0</v>
      </c>
      <c r="K10" s="6">
        <f t="shared" si="0"/>
        <v>64663.475258655424</v>
      </c>
    </row>
    <row r="11" spans="1:11" ht="12.75">
      <c r="A11" s="1" t="s">
        <v>4</v>
      </c>
      <c r="B11" s="2">
        <v>1500</v>
      </c>
      <c r="C11" s="8">
        <f>'[2]Sheet1'!C10</f>
        <v>67122.96650000001</v>
      </c>
      <c r="D11" s="2">
        <v>8674</v>
      </c>
      <c r="E11" s="5">
        <f>'[3]Sheet1'!D6</f>
        <v>19488</v>
      </c>
      <c r="F11" s="5">
        <f>'[4]Appendix B Boro Subs'!$D$32</f>
        <v>4201.975890618215</v>
      </c>
      <c r="G11" s="2">
        <f>'[5]PAS-APP'!R12</f>
        <v>67209.92877708744</v>
      </c>
      <c r="H11" s="2">
        <f>'[5]TRACE (PES)'!$R$12</f>
        <v>38237.434120246544</v>
      </c>
      <c r="I11" s="2">
        <f>'[5]TRACE (FAX)'!$R$12</f>
        <v>19378.815700934578</v>
      </c>
      <c r="J11" s="2">
        <f>'[5]TEC'!R12</f>
        <v>3324.407793366355</v>
      </c>
      <c r="K11" s="6">
        <f t="shared" si="0"/>
        <v>229137.52878225312</v>
      </c>
    </row>
    <row r="12" spans="1:11" ht="12.75">
      <c r="A12" s="1" t="s">
        <v>5</v>
      </c>
      <c r="B12" s="2">
        <v>1500</v>
      </c>
      <c r="C12" s="8">
        <f>'[2]Sheet1'!C11</f>
        <v>41598.298800000004</v>
      </c>
      <c r="D12" s="2">
        <v>8674</v>
      </c>
      <c r="E12" s="5">
        <f>'[3]Sheet1'!D7</f>
        <v>7040</v>
      </c>
      <c r="F12" s="5">
        <f>'[4]Appendix B Boro Subs'!$D$33</f>
        <v>4193.696398302118</v>
      </c>
      <c r="G12" s="2">
        <f>'[5]PAS-APP'!R13</f>
        <v>30743.227761782087</v>
      </c>
      <c r="H12" s="2">
        <f>'[1]TRACE (PES)'!R13</f>
        <v>0</v>
      </c>
      <c r="I12" s="2">
        <f>'[1]TRACE (FAX)'!R13</f>
        <v>0</v>
      </c>
      <c r="J12" s="2">
        <f>'[5]TEC'!R13</f>
        <v>3926.483686626385</v>
      </c>
      <c r="K12" s="6">
        <f t="shared" si="0"/>
        <v>97675.70664671059</v>
      </c>
    </row>
    <row r="13" spans="1:11" ht="12.75">
      <c r="A13" s="1" t="s">
        <v>6</v>
      </c>
      <c r="B13" s="2">
        <v>1500</v>
      </c>
      <c r="C13" s="8">
        <f>'[2]Sheet1'!C12</f>
        <v>117544.1609</v>
      </c>
      <c r="D13" s="2">
        <v>8674</v>
      </c>
      <c r="E13" s="5">
        <f>'[3]Sheet1'!D8</f>
        <v>12940</v>
      </c>
      <c r="F13" s="5">
        <f>'[4]Appendix B Boro Subs'!$D$14</f>
        <v>3004.120308756987</v>
      </c>
      <c r="G13" s="2">
        <f>'[5]PAS-APP'!R14</f>
        <v>147747.3738445219</v>
      </c>
      <c r="H13" s="2">
        <f>'[5]TRACE (PES)'!$R$14</f>
        <v>39239.66886072024</v>
      </c>
      <c r="I13" s="2">
        <f>'[5]TRACE (FAX)'!R14</f>
        <v>1072.4441121495327</v>
      </c>
      <c r="J13" s="2">
        <f>'[5]TEC'!R14</f>
        <v>10820.045571432278</v>
      </c>
      <c r="K13" s="6">
        <f t="shared" si="0"/>
        <v>342541.81359758094</v>
      </c>
    </row>
    <row r="14" spans="1:11" ht="12.75">
      <c r="A14" s="1" t="s">
        <v>7</v>
      </c>
      <c r="B14" s="2">
        <v>1500</v>
      </c>
      <c r="C14" s="2">
        <f>'[2]Sheet1'!C14</f>
        <v>49005.3917</v>
      </c>
      <c r="D14" s="2">
        <v>8674</v>
      </c>
      <c r="E14" s="5">
        <f>'[3]Sheet1'!D10</f>
        <v>16944</v>
      </c>
      <c r="F14" s="5">
        <f>'[4]Appendix B Boro Subs'!$D$34</f>
        <v>4926.1643878794675</v>
      </c>
      <c r="G14" s="2">
        <f>'[5]PAS-APP'!R16</f>
        <v>38592.56250947113</v>
      </c>
      <c r="H14" s="2">
        <f>'[5]TRACE (PES)'!$R$16</f>
        <v>32616.20448889406</v>
      </c>
      <c r="I14" s="2">
        <f>'[5]TRACE (FAX)'!R16</f>
        <v>798.0979439252336</v>
      </c>
      <c r="J14" s="2">
        <f>'[5]TEC'!R16</f>
        <v>5663.4293374134495</v>
      </c>
      <c r="K14" s="6">
        <f t="shared" si="0"/>
        <v>158719.85036758336</v>
      </c>
    </row>
    <row r="15" spans="1:11" ht="12.75">
      <c r="A15" s="1" t="s">
        <v>8</v>
      </c>
      <c r="B15" s="2">
        <v>1500</v>
      </c>
      <c r="C15" s="2">
        <f>'[2]Sheet1'!C15</f>
        <v>78114.53020000001</v>
      </c>
      <c r="D15" s="2">
        <v>8674</v>
      </c>
      <c r="E15" s="5">
        <f>'[3]Sheet1'!D11</f>
        <v>19104</v>
      </c>
      <c r="F15" s="5">
        <f>'[4]Appendix B Boro Subs'!$D$35</f>
        <v>4549.313947298377</v>
      </c>
      <c r="G15" s="2">
        <f>'[5]PAS-APP'!R17</f>
        <v>81682.13971813911</v>
      </c>
      <c r="H15" s="2">
        <f>'[5]TRACE (PES)'!R17</f>
        <v>7407.8219948055985</v>
      </c>
      <c r="I15" s="2">
        <f>'[5]TRACE (FAX)'!R17</f>
        <v>8355.08785046729</v>
      </c>
      <c r="J15" s="2">
        <f>'[5]TEC'!R17</f>
        <v>8213.685763336014</v>
      </c>
      <c r="K15" s="6">
        <f t="shared" si="0"/>
        <v>217600.57947404642</v>
      </c>
    </row>
    <row r="16" spans="1:11" ht="12.75">
      <c r="A16" s="1" t="s">
        <v>9</v>
      </c>
      <c r="B16" s="2">
        <v>1500</v>
      </c>
      <c r="C16" s="2">
        <f>'[2]Sheet1'!C16</f>
        <v>38119.5726</v>
      </c>
      <c r="D16" s="2">
        <v>8674</v>
      </c>
      <c r="E16" s="5">
        <f>'[3]Sheet1'!D12</f>
        <v>6220</v>
      </c>
      <c r="F16" s="5">
        <f>'[4]Appendix B Boro Subs'!$D$36</f>
        <v>4236.963422663659</v>
      </c>
      <c r="G16" s="2">
        <f>'[5]PAS-APP'!R18</f>
        <v>31806.15850886498</v>
      </c>
      <c r="H16" s="2">
        <f>'[5]TRACE (PES)'!R18</f>
        <v>16210.057541574603</v>
      </c>
      <c r="I16" s="2">
        <f>'[5]TRACE (FAX)'!R18</f>
        <v>1147.2657943925233</v>
      </c>
      <c r="J16" s="2">
        <f>'[5]TEC'!R18</f>
        <v>3264.5390835299913</v>
      </c>
      <c r="K16" s="6">
        <f t="shared" si="0"/>
        <v>111178.55695102575</v>
      </c>
    </row>
    <row r="17" spans="1:11" ht="12.75">
      <c r="A17" s="1" t="s">
        <v>10</v>
      </c>
      <c r="B17" s="2">
        <v>1500</v>
      </c>
      <c r="C17" s="2">
        <f>'[2]Sheet1'!C17</f>
        <v>16335.733100000001</v>
      </c>
      <c r="D17" s="2">
        <v>8674</v>
      </c>
      <c r="E17" s="5">
        <f>'[3]Sheet1'!D13</f>
        <v>14036</v>
      </c>
      <c r="F17" s="5">
        <f>'[4]Appendix B Boro Subs'!$D$16</f>
        <v>3472.9799462056794</v>
      </c>
      <c r="G17" s="2">
        <f>'[5]PAS-APP'!R19</f>
        <v>13572.808001212305</v>
      </c>
      <c r="H17" s="2">
        <f>'[5]TRACE (PES)'!R19</f>
        <v>283.24025274256695</v>
      </c>
      <c r="I17" s="2">
        <f>'[5]TRACE (FAX)'!R19</f>
        <v>74.82168224299065</v>
      </c>
      <c r="J17" s="2">
        <f>'[5]TEC'!R19</f>
        <v>2868.8031461839687</v>
      </c>
      <c r="K17" s="6">
        <f t="shared" si="0"/>
        <v>60818.3861285875</v>
      </c>
    </row>
    <row r="18" spans="1:11" ht="12.75">
      <c r="A18" s="1" t="s">
        <v>11</v>
      </c>
      <c r="B18" s="2">
        <v>1500</v>
      </c>
      <c r="C18" s="2">
        <f>'[2]Sheet1'!C18</f>
        <v>47373.5808</v>
      </c>
      <c r="D18" s="2">
        <v>8674</v>
      </c>
      <c r="E18" s="5">
        <f>'[3]Sheet1'!D14</f>
        <v>17064</v>
      </c>
      <c r="F18" s="5">
        <f>'[4]Appendix B Boro Subs'!$D$17</f>
        <v>3366.8154882815243</v>
      </c>
      <c r="G18" s="2">
        <f>'[5]PAS-APP'!R20</f>
        <v>69008.73465676619</v>
      </c>
      <c r="H18" s="2">
        <f>'[5]TRACE (PES)'!R20</f>
        <v>35753.63498081172</v>
      </c>
      <c r="I18" s="2">
        <f>'[5]TRACE (FAX)'!R20</f>
        <v>448.93009345794394</v>
      </c>
      <c r="J18" s="2">
        <f>'[5]TEC'!R20</f>
        <v>5922.860413371022</v>
      </c>
      <c r="K18" s="6">
        <f t="shared" si="0"/>
        <v>189112.55643268843</v>
      </c>
    </row>
    <row r="19" spans="1:11" ht="12.75">
      <c r="A19" s="1" t="s">
        <v>12</v>
      </c>
      <c r="B19" s="2">
        <v>1500</v>
      </c>
      <c r="C19" s="2">
        <f>'[2]Sheet1'!C19</f>
        <v>102429.91350000001</v>
      </c>
      <c r="D19" s="2">
        <v>8674</v>
      </c>
      <c r="E19" s="5">
        <f>'[3]Sheet1'!D15</f>
        <v>8732</v>
      </c>
      <c r="F19" s="5">
        <f>'[4]Appendix B Boro Subs'!$D$18</f>
        <v>2401.7204726615582</v>
      </c>
      <c r="G19" s="2">
        <f>'[5]PAS-APP'!R21</f>
        <v>106947.18593726322</v>
      </c>
      <c r="H19" s="2">
        <f>'[5]TRACE (PES)'!R21</f>
        <v>41527.378594410206</v>
      </c>
      <c r="I19" s="2">
        <f>'[5]TRACE (FAX)'!R21+'[5]TRACE (FAX)'!$R$22</f>
        <v>2045.1259813084114</v>
      </c>
      <c r="J19" s="2">
        <f>'[5]TEC'!R21</f>
        <v>0</v>
      </c>
      <c r="K19" s="6">
        <f t="shared" si="0"/>
        <v>274257.3244856434</v>
      </c>
    </row>
    <row r="20" spans="1:11" ht="12.75">
      <c r="A20" s="1" t="s">
        <v>13</v>
      </c>
      <c r="B20" s="2">
        <v>1500</v>
      </c>
      <c r="C20" s="2">
        <f>'[2]Sheet1'!C20</f>
        <v>89933.9747</v>
      </c>
      <c r="D20" s="2">
        <v>8674</v>
      </c>
      <c r="E20" s="5">
        <f>'[3]Sheet1'!D16</f>
        <v>14192</v>
      </c>
      <c r="F20" s="5">
        <f>'[4]Appendix B Boro Subs'!$D$37</f>
        <v>3457.489283162658</v>
      </c>
      <c r="G20" s="2">
        <f>'[5]PAS-APP'!R23</f>
        <v>81845.66752538263</v>
      </c>
      <c r="H20" s="2">
        <f>'[5]TRACE (PES)'!$R$23</f>
        <v>34228.495158351754</v>
      </c>
      <c r="I20" s="2">
        <f>'[5]TRACE (FAX)'!$R$23</f>
        <v>2095.0071028037382</v>
      </c>
      <c r="J20" s="2">
        <f>'[5]TEC'!$R$23</f>
        <v>2862.402089157439</v>
      </c>
      <c r="K20" s="6">
        <f t="shared" si="0"/>
        <v>238789.03585885823</v>
      </c>
    </row>
    <row r="21" spans="1:11" ht="12.75">
      <c r="A21" s="1" t="s">
        <v>14</v>
      </c>
      <c r="B21" s="2">
        <v>1500</v>
      </c>
      <c r="C21" s="2">
        <f>'[2]Sheet1'!C21</f>
        <v>56808.8009</v>
      </c>
      <c r="D21" s="2">
        <v>8674</v>
      </c>
      <c r="E21" s="5">
        <f>'[3]Sheet1'!D17</f>
        <v>12028</v>
      </c>
      <c r="F21" s="5">
        <f>'[4]Appendix B Boro Subs'!$D$38</f>
        <v>3236.7473347996024</v>
      </c>
      <c r="G21" s="2">
        <f>'[5]PAS-APP'!R24</f>
        <v>73832.80497045006</v>
      </c>
      <c r="H21" s="2">
        <f>'[1]TRACE (PES)'!R24</f>
        <v>0</v>
      </c>
      <c r="I21" s="2">
        <f>'[1]TRACE (FAX)'!R24</f>
        <v>0</v>
      </c>
      <c r="J21" s="2">
        <f>'[5]TEC'!R24</f>
        <v>6260.610304712015</v>
      </c>
      <c r="K21" s="6">
        <f t="shared" si="0"/>
        <v>162340.96350996167</v>
      </c>
    </row>
    <row r="22" spans="1:11" ht="12.75">
      <c r="A22" s="1" t="s">
        <v>15</v>
      </c>
      <c r="B22" s="2">
        <v>1500</v>
      </c>
      <c r="C22" s="2">
        <f>'[2]Sheet1'!C22</f>
        <v>17784.9764</v>
      </c>
      <c r="D22" s="2">
        <v>8674</v>
      </c>
      <c r="E22" s="5">
        <f>'[3]Sheet1'!D18</f>
        <v>18120</v>
      </c>
      <c r="F22" s="5">
        <v>0</v>
      </c>
      <c r="G22" s="2">
        <f>'[5]PAS-APP'!R25</f>
        <v>25673.86573723291</v>
      </c>
      <c r="H22" s="2">
        <f>'[5]TRACE (PES)'!$R$25</f>
        <v>0</v>
      </c>
      <c r="I22" s="2">
        <f>'[1]TRACE (FAX)'!R25</f>
        <v>0</v>
      </c>
      <c r="J22" s="2">
        <f>'[5]TEC'!R25</f>
        <v>0</v>
      </c>
      <c r="K22" s="6">
        <f t="shared" si="0"/>
        <v>71752.84213723292</v>
      </c>
    </row>
    <row r="23" spans="1:11" ht="12.75">
      <c r="A23" s="1" t="s">
        <v>16</v>
      </c>
      <c r="B23" s="2">
        <v>1500</v>
      </c>
      <c r="C23" s="2">
        <f>'[2]Sheet1'!C23</f>
        <v>33508.8369</v>
      </c>
      <c r="D23" s="2">
        <v>8674</v>
      </c>
      <c r="E23" s="5">
        <f>'[3]Sheet1'!D19</f>
        <v>9216</v>
      </c>
      <c r="F23" s="5">
        <v>0</v>
      </c>
      <c r="G23" s="2">
        <f>'[5]PAS-APP'!R26</f>
        <v>17661.00318230035</v>
      </c>
      <c r="H23" s="2">
        <f>'[1]TRACE (PES)'!R26</f>
        <v>0</v>
      </c>
      <c r="I23" s="2">
        <f>'[1]TRACE (FAX)'!R26</f>
        <v>0</v>
      </c>
      <c r="J23" s="2">
        <f>'[5]TEC'!R26</f>
        <v>1391.2885713544774</v>
      </c>
      <c r="K23" s="6">
        <f t="shared" si="0"/>
        <v>71951.12865365483</v>
      </c>
    </row>
    <row r="24" spans="1:11" ht="12.75">
      <c r="A24" s="1" t="s">
        <v>17</v>
      </c>
      <c r="B24" s="2">
        <v>1500</v>
      </c>
      <c r="C24" s="2">
        <f>'[2]Sheet1'!C24</f>
        <v>58499.3588</v>
      </c>
      <c r="D24" s="2">
        <v>8674</v>
      </c>
      <c r="E24" s="5">
        <f>'[3]Sheet1'!D20</f>
        <v>14300</v>
      </c>
      <c r="F24" s="5">
        <f>'[4]Appendix B Boro Subs'!$D$39</f>
        <v>3459.358845943713</v>
      </c>
      <c r="G24" s="2">
        <f>'[5]PAS-APP'!R27</f>
        <v>66801.10925897863</v>
      </c>
      <c r="H24" s="2">
        <f>'[5]TRACE (PES)'!R27</f>
        <v>6906.704624568749</v>
      </c>
      <c r="I24" s="2">
        <f>'[5]TRACE (FAX)'!R27</f>
        <v>7806.395514018692</v>
      </c>
      <c r="J24" s="2">
        <f>'[5]TEC'!R27</f>
        <v>5435.627013822257</v>
      </c>
      <c r="K24" s="6">
        <f t="shared" si="0"/>
        <v>173382.55405733205</v>
      </c>
    </row>
    <row r="25" spans="1:11" ht="12.75">
      <c r="A25" s="1" t="s">
        <v>18</v>
      </c>
      <c r="B25" s="2">
        <v>1500</v>
      </c>
      <c r="C25" s="2">
        <f>'[2]Sheet1'!C25</f>
        <v>90217.7679</v>
      </c>
      <c r="D25" s="2">
        <v>8674</v>
      </c>
      <c r="E25" s="5">
        <f>'[3]Sheet1'!D21</f>
        <v>14552</v>
      </c>
      <c r="F25" s="5">
        <f>'[4]Appendix B Boro Subs'!$D$19</f>
        <v>2818.3658924393767</v>
      </c>
      <c r="G25" s="2">
        <f>'[5]PAS-APP'!R28</f>
        <v>38837.85422033642</v>
      </c>
      <c r="H25" s="2">
        <f>'[5]TRACE (PES)'!R28</f>
        <v>10436.313927976122</v>
      </c>
      <c r="I25" s="2">
        <f>'[5]TRACE (FAX)'!R28</f>
        <v>249.4056074766355</v>
      </c>
      <c r="J25" s="2">
        <f>'[5]TEC'!R28</f>
        <v>7451.583444412749</v>
      </c>
      <c r="K25" s="6">
        <f t="shared" si="0"/>
        <v>174737.2909926413</v>
      </c>
    </row>
    <row r="26" spans="1:11" ht="12.75">
      <c r="A26" s="1" t="s">
        <v>19</v>
      </c>
      <c r="B26" s="2">
        <v>1500</v>
      </c>
      <c r="C26" s="2">
        <f>'[2]Sheet1'!C26</f>
        <v>80797.4605</v>
      </c>
      <c r="D26" s="2">
        <v>8674</v>
      </c>
      <c r="E26" s="5">
        <f>'[3]Sheet1'!D22</f>
        <v>12900</v>
      </c>
      <c r="F26" s="5">
        <f>'[4]Appendix B Boro Subs'!$D$20</f>
        <v>2082.2923174985644</v>
      </c>
      <c r="G26" s="2">
        <f>'[5]PAS-APP'!R29</f>
        <v>58788.24670404607</v>
      </c>
      <c r="H26" s="2">
        <f>'[5]TRACE (PES)'!R29</f>
        <v>77869.28179245649</v>
      </c>
      <c r="I26" s="2">
        <f>'[5]TRACE (FAX)'!R29</f>
        <v>6135.377943925234</v>
      </c>
      <c r="J26" s="2">
        <f>'[5]TEC'!R29</f>
        <v>0</v>
      </c>
      <c r="K26" s="6">
        <f t="shared" si="0"/>
        <v>248746.65925792637</v>
      </c>
    </row>
    <row r="27" spans="1:11" ht="12.75">
      <c r="A27" s="1" t="s">
        <v>20</v>
      </c>
      <c r="B27" s="2">
        <v>1500</v>
      </c>
      <c r="C27" s="2">
        <f>'[2]Sheet1'!C27</f>
        <v>32426.0845</v>
      </c>
      <c r="D27" s="2">
        <v>8674</v>
      </c>
      <c r="E27" s="5">
        <f>'[3]Sheet1'!D23</f>
        <v>9048</v>
      </c>
      <c r="F27" s="5">
        <f>'[4]Appendix B Boro Subs'!$D$40</f>
        <v>2188.85739601866</v>
      </c>
      <c r="G27" s="2">
        <f>'[5]PAS-APP'!R30</f>
        <v>35240.24246097894</v>
      </c>
      <c r="H27" s="2">
        <f>'[5]TRACE (PES)'!R30</f>
        <v>174.30169399542584</v>
      </c>
      <c r="I27" s="2">
        <f>'[5]TRACE (FAX)'!R30</f>
        <v>199.5244859813084</v>
      </c>
      <c r="J27" s="2">
        <f>'[5]TEC'!R30</f>
        <v>2406.7974419750526</v>
      </c>
      <c r="K27" s="6">
        <f t="shared" si="0"/>
        <v>91857.8079789494</v>
      </c>
    </row>
    <row r="28" spans="1:11" ht="12.75">
      <c r="A28" s="1" t="s">
        <v>21</v>
      </c>
      <c r="B28" s="2">
        <v>1500</v>
      </c>
      <c r="C28" s="2">
        <f>'[2]Sheet1'!C28</f>
        <v>86567.31970000001</v>
      </c>
      <c r="D28" s="2">
        <v>8674</v>
      </c>
      <c r="E28" s="5">
        <f>'[3]Sheet1'!D24</f>
        <v>13060</v>
      </c>
      <c r="F28" s="5">
        <f>'[4]Appendix B Boro Subs'!$D$21</f>
        <v>4142.416962021771</v>
      </c>
      <c r="G28" s="2">
        <f>'[5]PAS-APP'!$R$32</f>
        <v>127469.9257463252</v>
      </c>
      <c r="H28" s="2">
        <f>'[5]TRACE (PES)'!$R$32</f>
        <v>49218.44084195837</v>
      </c>
      <c r="I28" s="2">
        <f>'[5]TRACE (FAX)'!$R$32+'[5]TRACE (FAX)'!$R$33</f>
        <v>3466.7379439252336</v>
      </c>
      <c r="J28" s="2">
        <f>'[5]TEC'!$R$32</f>
        <v>8389.52656518244</v>
      </c>
      <c r="K28" s="6">
        <f t="shared" si="0"/>
        <v>302488.367759413</v>
      </c>
    </row>
    <row r="29" spans="1:11" ht="12.75">
      <c r="A29" s="1" t="s">
        <v>22</v>
      </c>
      <c r="B29" s="2">
        <v>1500</v>
      </c>
      <c r="C29" s="2">
        <f>'[2]Sheet1'!C29</f>
        <v>28305.208400000003</v>
      </c>
      <c r="D29" s="2">
        <v>8674</v>
      </c>
      <c r="E29" s="5">
        <f>'[3]Sheet1'!D25</f>
        <v>8528</v>
      </c>
      <c r="F29" s="5">
        <f>'[4]Appendix B Boro Subs'!$D$22</f>
        <v>3759.957833097517</v>
      </c>
      <c r="G29" s="2">
        <f>'[5]PAS-APP'!$R$34</f>
        <v>26900.32429155933</v>
      </c>
      <c r="H29" s="2">
        <f>'[1]TRACE (PES)'!$R$34</f>
        <v>0</v>
      </c>
      <c r="I29" s="2">
        <f>'[1]TRACE (FAX)'!$R$34</f>
        <v>0</v>
      </c>
      <c r="J29" s="2">
        <f>'[5]TEC'!$R$34</f>
        <v>1942.1560084022717</v>
      </c>
      <c r="K29" s="6">
        <f t="shared" si="0"/>
        <v>79609.64653305913</v>
      </c>
    </row>
    <row r="30" spans="1:11" ht="12.75">
      <c r="A30" s="1" t="s">
        <v>23</v>
      </c>
      <c r="B30" s="2">
        <v>1500</v>
      </c>
      <c r="C30" s="2">
        <f>'[2]Sheet1'!C30</f>
        <v>38734.6085</v>
      </c>
      <c r="D30" s="2">
        <v>8674</v>
      </c>
      <c r="E30" s="5">
        <f>'[3]Sheet1'!D26</f>
        <v>12072</v>
      </c>
      <c r="F30" s="5">
        <f>'[4]Appendix B Boro Subs'!$D$41</f>
        <v>2700.449897034308</v>
      </c>
      <c r="G30" s="2">
        <f>'[5]PAS-APP'!$R$36</f>
        <v>55190.63494468859</v>
      </c>
      <c r="H30" s="2">
        <f>'[1]TRACE (PES)'!$R$36</f>
        <v>0</v>
      </c>
      <c r="I30" s="2">
        <f>'[1]TRACE (FAX)'!$R$36</f>
        <v>0</v>
      </c>
      <c r="J30" s="2">
        <f>'[5]TEC'!$R$36</f>
        <v>0</v>
      </c>
      <c r="K30" s="6">
        <f t="shared" si="0"/>
        <v>118871.69334172289</v>
      </c>
    </row>
    <row r="31" spans="1:11" ht="12.75">
      <c r="A31" s="1" t="s">
        <v>24</v>
      </c>
      <c r="B31" s="2">
        <v>1500</v>
      </c>
      <c r="C31" s="2">
        <f>'[2]Sheet1'!C31</f>
        <v>88917.19970000001</v>
      </c>
      <c r="D31" s="2">
        <v>8674</v>
      </c>
      <c r="E31" s="5">
        <f>'[3]Sheet1'!D27</f>
        <v>14400</v>
      </c>
      <c r="F31" s="5">
        <f>'[4]Appendix B Boro Subs'!$D$42</f>
        <v>4194.2305590967035</v>
      </c>
      <c r="G31" s="2">
        <f>'[5]PAS-APP'!$R$37</f>
        <v>223133.6929837854</v>
      </c>
      <c r="H31" s="2">
        <f>'[5]TRACE (PES)'!$R$37</f>
        <v>59698.33019343334</v>
      </c>
      <c r="I31" s="2">
        <f>'[5]TRACE (FAX)'!$R$37</f>
        <v>1546.3147663551401</v>
      </c>
      <c r="J31" s="2">
        <f>'[5]TEC'!$R$37</f>
        <v>19358.302579289953</v>
      </c>
      <c r="K31" s="6">
        <f t="shared" si="0"/>
        <v>421422.07078196056</v>
      </c>
    </row>
    <row r="32" spans="1:11" ht="12.75">
      <c r="A32" s="1" t="s">
        <v>25</v>
      </c>
      <c r="B32" s="2">
        <v>1500</v>
      </c>
      <c r="C32" s="2">
        <f>'[2]Sheet1'!C32</f>
        <v>51162.3104</v>
      </c>
      <c r="D32" s="2">
        <v>8674</v>
      </c>
      <c r="E32" s="5">
        <f>'[3]Sheet1'!D28</f>
        <v>22040</v>
      </c>
      <c r="F32" s="5">
        <v>0</v>
      </c>
      <c r="G32" s="2">
        <f>'[5]PAS-APP'!$R$39</f>
        <v>113324.77041976056</v>
      </c>
      <c r="H32" s="2">
        <f>'[1]TRACE (PES)'!R39</f>
        <v>0</v>
      </c>
      <c r="I32" s="2">
        <f>'[1]TRACE (FAX)'!R39</f>
        <v>0</v>
      </c>
      <c r="J32" s="2">
        <f>'[5]TEC'!R39</f>
        <v>9348.932053629314</v>
      </c>
      <c r="K32" s="6">
        <f t="shared" si="0"/>
        <v>206050.01287338987</v>
      </c>
    </row>
    <row r="33" spans="1:11" ht="12.75">
      <c r="A33" s="1" t="s">
        <v>26</v>
      </c>
      <c r="B33" s="2">
        <v>1500</v>
      </c>
      <c r="C33" s="2">
        <f>'[2]Sheet1'!C33</f>
        <v>32899.6757</v>
      </c>
      <c r="D33" s="2">
        <v>8674</v>
      </c>
      <c r="E33" s="5">
        <f>'[3]Sheet1'!D29</f>
        <v>7760</v>
      </c>
      <c r="F33" s="5">
        <f>'[4]Appendix B Boro Subs'!$D$43</f>
        <v>2525.7793172043766</v>
      </c>
      <c r="G33" s="2">
        <f>'[5]PAS-APP'!$R$40</f>
        <v>20931.559327170784</v>
      </c>
      <c r="H33" s="2">
        <f>'[5]TRACE (PES)'!$R$40</f>
        <v>479.329658487421</v>
      </c>
      <c r="I33" s="2">
        <f>'[5]TRACE (FAX)'!$R$40</f>
        <v>448.93009345794394</v>
      </c>
      <c r="J33" s="2">
        <f>'[5]TEC'!R40</f>
        <v>2151.5082264464095</v>
      </c>
      <c r="K33" s="6">
        <f t="shared" si="0"/>
        <v>77370.78232276693</v>
      </c>
    </row>
    <row r="34" spans="1:11" ht="12.75">
      <c r="A34" s="1" t="s">
        <v>27</v>
      </c>
      <c r="B34" s="2">
        <v>1500</v>
      </c>
      <c r="C34" s="2">
        <f>'[2]Sheet1'!C34</f>
        <v>46148.931800000006</v>
      </c>
      <c r="D34" s="2">
        <v>8674</v>
      </c>
      <c r="E34" s="5">
        <f>'[3]Sheet1'!D30</f>
        <v>17152</v>
      </c>
      <c r="F34" s="5">
        <f>'[4]Appendix B Boro Subs'!$D$23</f>
        <v>3919.80545087766</v>
      </c>
      <c r="G34" s="2">
        <f>'[5]PAS-APP'!$R$41</f>
        <v>59605.88574026367</v>
      </c>
      <c r="H34" s="2">
        <f>'[5]TRACE (PES)'!$R$41</f>
        <v>958.659316974842</v>
      </c>
      <c r="I34" s="2">
        <f>'[5]TRACE (FAX)'!$R$41</f>
        <v>224.46504672897197</v>
      </c>
      <c r="J34" s="2">
        <f>'[5]TEC'!R41</f>
        <v>4383.970997640103</v>
      </c>
      <c r="K34" s="6">
        <f t="shared" si="0"/>
        <v>142567.71835248524</v>
      </c>
    </row>
    <row r="35" spans="1:11" ht="12.75">
      <c r="A35" s="1" t="s">
        <v>28</v>
      </c>
      <c r="B35" s="2">
        <v>1500</v>
      </c>
      <c r="C35" s="2">
        <f>'[2]Sheet1'!C35</f>
        <v>15743.292200000002</v>
      </c>
      <c r="D35" s="2">
        <v>8674</v>
      </c>
      <c r="E35" s="5">
        <f>'[3]Sheet1'!D31</f>
        <v>7284</v>
      </c>
      <c r="F35" s="5">
        <f>'[4]Appendix B Boro Subs'!$D$44</f>
        <v>2585.7388663967613</v>
      </c>
      <c r="G35" s="2">
        <f>'[5]PAS-APP'!R43</f>
        <v>15862.19730262161</v>
      </c>
      <c r="H35" s="2">
        <f>'[1]TRACE (PES)'!$R$43</f>
        <v>0</v>
      </c>
      <c r="I35" s="2">
        <f>'[1]TRACE (FAX)'!R43</f>
        <v>0</v>
      </c>
      <c r="J35" s="2">
        <f>'[5]TEC'!$R$43</f>
        <v>958.6524229143436</v>
      </c>
      <c r="K35" s="6">
        <f t="shared" si="0"/>
        <v>52607.88079193272</v>
      </c>
    </row>
    <row r="36" spans="1:11" ht="12.75">
      <c r="A36" s="1" t="s">
        <v>29</v>
      </c>
      <c r="B36" s="2">
        <v>1500</v>
      </c>
      <c r="C36" s="2">
        <f>'[2]Sheet1'!C36</f>
        <v>52873.2038</v>
      </c>
      <c r="D36" s="2">
        <v>8674</v>
      </c>
      <c r="E36" s="5">
        <f>'[3]Sheet1'!D32</f>
        <v>8616</v>
      </c>
      <c r="F36" s="5">
        <f>'[4]Appendix B Boro Subs'!$D$24</f>
        <v>3512.1072244091733</v>
      </c>
      <c r="G36" s="2">
        <f>'[5]PAS-APP'!R44</f>
        <v>93783.19745415973</v>
      </c>
      <c r="H36" s="2">
        <f>'[5]TRACE (PES)'!$R$44</f>
        <v>30568.159584447807</v>
      </c>
      <c r="I36" s="2">
        <f>'[5]TRACE (FAX)'!R44</f>
        <v>25763.599252336448</v>
      </c>
      <c r="J36" s="2">
        <f>'[5]TEC'!$R$44</f>
        <v>0</v>
      </c>
      <c r="K36" s="6">
        <f t="shared" si="0"/>
        <v>225290.26731535318</v>
      </c>
    </row>
    <row r="37" spans="1:11" ht="12.75">
      <c r="A37" s="1" t="s">
        <v>30</v>
      </c>
      <c r="B37" s="2">
        <v>1500</v>
      </c>
      <c r="C37" s="2">
        <f>'[2]Sheet1'!C37</f>
        <v>56025.206300000005</v>
      </c>
      <c r="D37" s="2">
        <v>8674</v>
      </c>
      <c r="E37" s="5">
        <f>'[3]Sheet1'!D33</f>
        <v>11872</v>
      </c>
      <c r="F37" s="5">
        <f>'[4]Appendix B Boro Subs'!$D$45</f>
        <v>3506.3649958673636</v>
      </c>
      <c r="G37" s="2">
        <f>'[5]PAS-APP'!R45</f>
        <v>73996.33277769358</v>
      </c>
      <c r="H37" s="2">
        <f>'[5]TRACE (PES)'!$R$45</f>
        <v>30524.58416094895</v>
      </c>
      <c r="I37" s="2">
        <f>'[5]TRACE (FAX)'!R45</f>
        <v>448.93009345794394</v>
      </c>
      <c r="J37" s="2">
        <f>'[5]TEC'!$R$45</f>
        <v>0</v>
      </c>
      <c r="K37" s="6">
        <f t="shared" si="0"/>
        <v>186547.41832796787</v>
      </c>
    </row>
    <row r="38" spans="1:11" ht="12.75">
      <c r="A38" s="1" t="s">
        <v>31</v>
      </c>
      <c r="B38" s="2">
        <v>1500</v>
      </c>
      <c r="C38" s="2">
        <f>'[2]Sheet1'!C38</f>
        <v>77259.08350000001</v>
      </c>
      <c r="D38" s="2">
        <v>8674</v>
      </c>
      <c r="E38" s="5">
        <f>'[3]Sheet1'!D34</f>
        <v>16040</v>
      </c>
      <c r="F38" s="5">
        <f>'[4]Appendix B Boro Subs'!$D$25</f>
        <v>4117.177864477538</v>
      </c>
      <c r="G38" s="2">
        <f>'[5]PAS-APP'!$R$47</f>
        <v>34667.89513562661</v>
      </c>
      <c r="H38" s="2">
        <f>'[5]TRACE (PES)'!$R$47</f>
        <v>32158.662542156064</v>
      </c>
      <c r="I38" s="2">
        <f>'[5]TRACE (FAX)'!$R$47</f>
        <v>1321.8497196261683</v>
      </c>
      <c r="J38" s="2">
        <f>'[5]TEC'!$R$47</f>
        <v>4367.780088690646</v>
      </c>
      <c r="K38" s="6">
        <f t="shared" si="0"/>
        <v>180106.448850577</v>
      </c>
    </row>
    <row r="39" spans="1:11" ht="12.75">
      <c r="A39" s="1" t="s">
        <v>32</v>
      </c>
      <c r="B39" s="2">
        <v>1500</v>
      </c>
      <c r="C39" s="2">
        <f>'[2]Sheet1'!C39</f>
        <v>206411.1997</v>
      </c>
      <c r="D39" s="2">
        <v>8674</v>
      </c>
      <c r="E39" s="5">
        <f>'[3]Sheet1'!D35</f>
        <v>9064</v>
      </c>
      <c r="F39" s="5">
        <f>'[4]Appendix B Boro Subs'!$D$26</f>
        <v>2989.4308869058464</v>
      </c>
      <c r="G39" s="2">
        <f>'[5]PAS-APP'!$R$48</f>
        <v>214303.19139263523</v>
      </c>
      <c r="H39" s="2">
        <f>'[5]TRACE (PES)'!$R$48</f>
        <v>12767.599085164942</v>
      </c>
      <c r="I39" s="2">
        <f>'[5]TRACE (FAX)'!$R$48</f>
        <v>2244.65046728972</v>
      </c>
      <c r="J39" s="2">
        <f>'[1]TEC'!R48</f>
        <v>0</v>
      </c>
      <c r="K39" s="6">
        <f t="shared" si="0"/>
        <v>457954.0715319958</v>
      </c>
    </row>
    <row r="40" spans="1:11" ht="12.75">
      <c r="A40" s="1" t="s">
        <v>33</v>
      </c>
      <c r="B40" s="2">
        <v>1500</v>
      </c>
      <c r="C40" s="2">
        <f>'[2]Sheet1'!$C$13</f>
        <v>29380.7304</v>
      </c>
      <c r="D40" s="2">
        <v>8674</v>
      </c>
      <c r="E40" s="5">
        <f>'[3]Sheet1'!$D$9</f>
        <v>528</v>
      </c>
      <c r="F40" s="5">
        <f>'[4]Appendix B Boro Subs'!$D$15</f>
        <v>101.49055097151984</v>
      </c>
      <c r="G40" s="2">
        <f>'[5]PAS-APP'!$R$49</f>
        <v>80455.68116381271</v>
      </c>
      <c r="H40" s="2">
        <f>'[5]TRACE (PES)'!$R$49</f>
        <v>4793.296584874211</v>
      </c>
      <c r="I40" s="2">
        <f>'[5]TRACE (FAX)'!$R$49</f>
        <v>124.70280373831775</v>
      </c>
      <c r="J40" s="2">
        <f>'[1]TEC'!R49</f>
        <v>0</v>
      </c>
      <c r="K40" s="6">
        <f t="shared" si="0"/>
        <v>125557.90150339676</v>
      </c>
    </row>
    <row r="41" spans="1:11" ht="12.75">
      <c r="A41" s="12"/>
      <c r="B41" s="6">
        <f aca="true" t="shared" si="1" ref="B41:K41">SUM(B8:B40)</f>
        <v>49500</v>
      </c>
      <c r="C41" s="6">
        <f t="shared" si="1"/>
        <v>1960823.0216000003</v>
      </c>
      <c r="D41" s="6">
        <f t="shared" si="1"/>
        <v>286242</v>
      </c>
      <c r="E41" s="6">
        <f t="shared" si="1"/>
        <v>417360</v>
      </c>
      <c r="F41" s="6">
        <f t="shared" si="1"/>
        <v>95325</v>
      </c>
      <c r="G41" s="6">
        <f t="shared" si="1"/>
        <v>2371316.7328383084</v>
      </c>
      <c r="H41" s="6">
        <f t="shared" si="1"/>
        <v>562057.6</v>
      </c>
      <c r="I41" s="6">
        <f t="shared" si="1"/>
        <v>85396.47999999998</v>
      </c>
      <c r="J41" s="6">
        <f t="shared" si="1"/>
        <v>145194.80000000002</v>
      </c>
      <c r="K41" s="6">
        <f t="shared" si="1"/>
        <v>5973215.634438309</v>
      </c>
    </row>
    <row r="42" spans="1:11" ht="12.75">
      <c r="A42" s="13" t="s">
        <v>50</v>
      </c>
      <c r="B42" s="2">
        <v>1500</v>
      </c>
      <c r="C42" s="2">
        <f>'[2]Sheet1'!$C$40</f>
        <v>249926.0064</v>
      </c>
      <c r="D42" s="2">
        <v>0</v>
      </c>
      <c r="E42" s="2">
        <v>0</v>
      </c>
      <c r="F42" s="2">
        <v>3287</v>
      </c>
      <c r="G42" s="2">
        <f>'[5]PAS-APP'!$R$52</f>
        <v>326483.26716169115</v>
      </c>
      <c r="H42" s="2">
        <f>'[5]TRACE (PES)'!$R$52</f>
        <v>0</v>
      </c>
      <c r="I42" s="2">
        <v>0</v>
      </c>
      <c r="J42" s="2">
        <v>0</v>
      </c>
      <c r="K42" s="6">
        <f>SUM(B42:J42)</f>
        <v>581196.2735616912</v>
      </c>
    </row>
    <row r="43" spans="1:11" ht="12.75">
      <c r="A43" s="13" t="s">
        <v>51</v>
      </c>
      <c r="B43" s="2">
        <v>0</v>
      </c>
      <c r="C43" s="2">
        <v>493060</v>
      </c>
      <c r="D43" s="2">
        <v>0</v>
      </c>
      <c r="E43" s="2">
        <v>0</v>
      </c>
      <c r="F43" s="2">
        <v>0</v>
      </c>
      <c r="G43" s="2">
        <v>320158</v>
      </c>
      <c r="H43" s="2">
        <v>0</v>
      </c>
      <c r="I43" s="2">
        <v>0</v>
      </c>
      <c r="J43" s="2">
        <v>0</v>
      </c>
      <c r="K43" s="6">
        <f>SUM(B43:J43)</f>
        <v>813218</v>
      </c>
    </row>
    <row r="44" spans="1:11" ht="12.75">
      <c r="A44" s="13" t="s">
        <v>55</v>
      </c>
      <c r="B44" s="2">
        <v>0</v>
      </c>
      <c r="C44" s="2">
        <v>1415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6">
        <f>SUM(B44:J44)</f>
        <v>1415</v>
      </c>
    </row>
    <row r="45" spans="1:11" ht="12.75">
      <c r="A45" s="1" t="s">
        <v>44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6">
        <v>4000000</v>
      </c>
    </row>
    <row r="46" spans="1:11" ht="12.75">
      <c r="A46" s="1" t="s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6">
        <v>25</v>
      </c>
    </row>
    <row r="47" spans="1:11" ht="12.75">
      <c r="A47" s="1" t="s">
        <v>56</v>
      </c>
      <c r="B47" s="2">
        <v>0</v>
      </c>
      <c r="C47" s="2">
        <v>198153</v>
      </c>
      <c r="D47" s="2">
        <v>29747</v>
      </c>
      <c r="E47" s="2">
        <v>26385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6">
        <f>SUM(B47:J47)</f>
        <v>254285</v>
      </c>
    </row>
    <row r="48" spans="1:11" ht="12.75">
      <c r="A48" s="12" t="s">
        <v>48</v>
      </c>
      <c r="B48" s="6">
        <f>SUM(B41:B47)</f>
        <v>51000</v>
      </c>
      <c r="C48" s="6">
        <f aca="true" t="shared" si="2" ref="C48:K48">SUM(C41:C47)</f>
        <v>2903377.0280000004</v>
      </c>
      <c r="D48" s="6">
        <f t="shared" si="2"/>
        <v>315989</v>
      </c>
      <c r="E48" s="6">
        <f t="shared" si="2"/>
        <v>443745</v>
      </c>
      <c r="F48" s="6">
        <f t="shared" si="2"/>
        <v>98612</v>
      </c>
      <c r="G48" s="6">
        <f t="shared" si="2"/>
        <v>3017957.9999999995</v>
      </c>
      <c r="H48" s="6">
        <f t="shared" si="2"/>
        <v>562057.6</v>
      </c>
      <c r="I48" s="6">
        <f t="shared" si="2"/>
        <v>85396.47999999998</v>
      </c>
      <c r="J48" s="6">
        <f t="shared" si="2"/>
        <v>145194.80000000002</v>
      </c>
      <c r="K48" s="6">
        <f t="shared" si="2"/>
        <v>11623354.908</v>
      </c>
    </row>
    <row r="49" spans="2:11" ht="12.75">
      <c r="B49" s="5"/>
      <c r="E49" s="5"/>
      <c r="K49" s="7"/>
    </row>
    <row r="50" spans="2:11" ht="12.75">
      <c r="B50" s="5"/>
      <c r="E50" s="5"/>
      <c r="K50" s="7"/>
    </row>
    <row r="51" spans="2:11" ht="12.75">
      <c r="B51" s="5"/>
      <c r="E51" s="5"/>
      <c r="K51" s="7"/>
    </row>
    <row r="52" spans="2:11" ht="12.75">
      <c r="B52" s="5"/>
      <c r="E52" s="5"/>
      <c r="K52" s="7"/>
    </row>
    <row r="53" spans="2:11" ht="12.75">
      <c r="B53" s="5"/>
      <c r="E53" s="5"/>
      <c r="K53" s="7"/>
    </row>
    <row r="54" spans="2:11" ht="12.75">
      <c r="B54" s="5"/>
      <c r="E54" s="5"/>
      <c r="K54" s="7"/>
    </row>
    <row r="55" spans="2:11" ht="12.75">
      <c r="B55" s="5"/>
      <c r="E55" s="5"/>
      <c r="K55" s="7"/>
    </row>
    <row r="56" spans="2:11" ht="12.75">
      <c r="B56" s="5"/>
      <c r="E56" s="5"/>
      <c r="K56" s="7"/>
    </row>
    <row r="57" spans="2:11" ht="12.75">
      <c r="B57" s="5"/>
      <c r="E57" s="5"/>
      <c r="K57" s="7"/>
    </row>
    <row r="58" spans="2:11" ht="12.75">
      <c r="B58" s="5"/>
      <c r="E58" s="5"/>
      <c r="K58" s="7"/>
    </row>
    <row r="59" spans="2:11" ht="12.75">
      <c r="B59" s="5"/>
      <c r="E59" s="5"/>
      <c r="K59" s="7"/>
    </row>
    <row r="60" spans="2:11" ht="12.75">
      <c r="B60" s="5"/>
      <c r="E60" s="5"/>
      <c r="K60" s="7"/>
    </row>
    <row r="61" spans="2:11" ht="12.75">
      <c r="B61" s="5"/>
      <c r="E61" s="5"/>
      <c r="K61" s="7"/>
    </row>
    <row r="62" spans="2:11" ht="12.75">
      <c r="B62" s="5"/>
      <c r="E62" s="5"/>
      <c r="K62" s="7"/>
    </row>
    <row r="63" spans="2:11" ht="12.75">
      <c r="B63" s="5"/>
      <c r="E63" s="5"/>
      <c r="K63" s="7"/>
    </row>
    <row r="64" spans="2:11" ht="12.75">
      <c r="B64" s="5"/>
      <c r="E64" s="5"/>
      <c r="K64" s="7"/>
    </row>
    <row r="65" spans="2:11" ht="12.75">
      <c r="B65" s="5"/>
      <c r="E65" s="5"/>
      <c r="K65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Smith</dc:creator>
  <cp:keywords/>
  <dc:description/>
  <cp:lastModifiedBy>Alan Edwards</cp:lastModifiedBy>
  <cp:lastPrinted>2014-11-11T11:57:42Z</cp:lastPrinted>
  <dcterms:created xsi:type="dcterms:W3CDTF">2000-03-24T14:49:15Z</dcterms:created>
  <dcterms:modified xsi:type="dcterms:W3CDTF">2014-11-18T13:04:04Z</dcterms:modified>
  <cp:category/>
  <cp:version/>
  <cp:contentType/>
  <cp:contentStatus/>
</cp:coreProperties>
</file>