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600" activeTab="0"/>
  </bookViews>
  <sheets>
    <sheet name="Schedule 1" sheetId="1" r:id="rId1"/>
  </sheets>
  <externalReferences>
    <externalReference r:id="rId4"/>
  </externalReferences>
  <definedNames>
    <definedName name="_xlnm.Print_Area" localSheetId="0">'Schedule 1'!$A$2:$D$52</definedName>
  </definedNames>
  <calcPr fullCalcOnLoad="1"/>
</workbook>
</file>

<file path=xl/sharedStrings.xml><?xml version="1.0" encoding="utf-8"?>
<sst xmlns="http://schemas.openxmlformats.org/spreadsheetml/2006/main" count="68" uniqueCount="55">
  <si>
    <t>(£)</t>
  </si>
  <si>
    <t>ONS Mid-</t>
  </si>
  <si>
    <t>of Population</t>
  </si>
  <si>
    <t>%</t>
  </si>
  <si>
    <t>('000)</t>
  </si>
  <si>
    <t>Inner London</t>
  </si>
  <si>
    <t xml:space="preserve">  Camden</t>
  </si>
  <si>
    <t xml:space="preserve">  City of London</t>
  </si>
  <si>
    <t xml:space="preserve">  Greenwich</t>
  </si>
  <si>
    <t xml:space="preserve">  Hackney</t>
  </si>
  <si>
    <t xml:space="preserve">  Hammersmith and Fulham</t>
  </si>
  <si>
    <t xml:space="preserve">  Islington</t>
  </si>
  <si>
    <t xml:space="preserve">  Kensington and Chelsea</t>
  </si>
  <si>
    <t xml:space="preserve">  Lambeth</t>
  </si>
  <si>
    <t xml:space="preserve">  Lewisham</t>
  </si>
  <si>
    <t xml:space="preserve">  Southwark</t>
  </si>
  <si>
    <t xml:space="preserve">  Tower Hamlets</t>
  </si>
  <si>
    <t xml:space="preserve">  Wandsworth</t>
  </si>
  <si>
    <t xml:space="preserve">  Westminster</t>
  </si>
  <si>
    <t>Outer London</t>
  </si>
  <si>
    <t xml:space="preserve">  Barking and Dagenham</t>
  </si>
  <si>
    <t xml:space="preserve">  Barnet</t>
  </si>
  <si>
    <t xml:space="preserve">  Bexley</t>
  </si>
  <si>
    <t xml:space="preserve">  Brent</t>
  </si>
  <si>
    <t xml:space="preserve">  Bromley</t>
  </si>
  <si>
    <t xml:space="preserve">  Croydon</t>
  </si>
  <si>
    <t xml:space="preserve">  Ealing</t>
  </si>
  <si>
    <t xml:space="preserve">  Enfield</t>
  </si>
  <si>
    <t xml:space="preserve">  Haringey</t>
  </si>
  <si>
    <t xml:space="preserve">  Harrow</t>
  </si>
  <si>
    <t xml:space="preserve">  Havering</t>
  </si>
  <si>
    <t xml:space="preserve">  Hillingdon</t>
  </si>
  <si>
    <t xml:space="preserve">  Hounslow</t>
  </si>
  <si>
    <t xml:space="preserve">  Kingston upon Thames</t>
  </si>
  <si>
    <t xml:space="preserve">  Merton</t>
  </si>
  <si>
    <t xml:space="preserve">  Newham</t>
  </si>
  <si>
    <t xml:space="preserve">  Redbridge</t>
  </si>
  <si>
    <t xml:space="preserve">  Richmond upon Thames</t>
  </si>
  <si>
    <t xml:space="preserve">  Sutton</t>
  </si>
  <si>
    <t xml:space="preserve">  Waltham Forest</t>
  </si>
  <si>
    <t>Totals</t>
  </si>
  <si>
    <t>Total</t>
  </si>
  <si>
    <t xml:space="preserve">Distribution </t>
  </si>
  <si>
    <t>of S.48</t>
  </si>
  <si>
    <t>reserves</t>
  </si>
  <si>
    <t>of ESF</t>
  </si>
  <si>
    <t>Distribution</t>
  </si>
  <si>
    <t>TfL</t>
  </si>
  <si>
    <t>Grants</t>
  </si>
  <si>
    <t>JC</t>
  </si>
  <si>
    <t>TEC</t>
  </si>
  <si>
    <t>of reserves</t>
  </si>
  <si>
    <t>2014 Estimate</t>
  </si>
  <si>
    <t>Schedule 1</t>
  </si>
  <si>
    <t>Borough repayments from reserves 2016/17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</si>
</sst>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#,##0.0000"/>
    <numFmt numFmtId="166" formatCode="#,##0.00000"/>
    <numFmt numFmtId="167" formatCode="_-&quot;£&quot;* #,##0.0_-;\-&quot;£&quot;* #,##0.0_-;_-&quot;£&quot;* &quot;-&quot;??_-;_-@_-"/>
    <numFmt numFmtId="168" formatCode="_-&quot;£&quot;* #,##0_-;\-&quot;£&quot;* #,##0_-;_-&quot;£&quot;* &quot;-&quot;??_-;_-@_-"/>
    <numFmt numFmtId="169" formatCode="_-* #,##0.0_-;\-* #,##0.0_-;_-* &quot;-&quot;??_-;_-@_-"/>
    <numFmt numFmtId="170" formatCode="_-* #,##0_-;\-* #,##0_-;_-* &quot;-&quot;??_-;_-@_-"/>
    <numFmt numFmtId="171" formatCode="_-[$€-2]* #,##0.00_-;\-[$€-2]* #,##0.00_-;_-[$€-2]* &quot;-&quot;??_-"/>
    <numFmt numFmtId="172" formatCode="_-[$€-2]* #,##0.000_-;\-[$€-2]* #,##0.000_-;_-[$€-2]* &quot;-&quot;??_-"/>
    <numFmt numFmtId="173" formatCode="0.0"/>
    <numFmt numFmtId="174" formatCode="#,##0.0"/>
    <numFmt numFmtId="175" formatCode="0.0%"/>
  </numFmts>
  <fonts count="42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10" fontId="0" fillId="0" borderId="10" xfId="0" applyNumberFormat="1" applyFill="1" applyBorder="1" applyAlignment="1">
      <alignment/>
    </xf>
    <xf numFmtId="10" fontId="2" fillId="0" borderId="0" xfId="0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60" applyNumberFormat="1" applyFont="1" applyFill="1" applyBorder="1" applyAlignment="1">
      <alignment/>
    </xf>
    <xf numFmtId="10" fontId="2" fillId="0" borderId="0" xfId="60" applyNumberFormat="1" applyFont="1" applyFill="1" applyBorder="1" applyAlignment="1">
      <alignment/>
    </xf>
    <xf numFmtId="10" fontId="6" fillId="0" borderId="0" xfId="60" applyNumberFormat="1" applyFont="1" applyFill="1" applyBorder="1" applyAlignment="1">
      <alignment/>
    </xf>
    <xf numFmtId="10" fontId="2" fillId="0" borderId="12" xfId="6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2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13" xfId="0" applyFill="1" applyBorder="1" applyAlignment="1">
      <alignment/>
    </xf>
    <xf numFmtId="3" fontId="0" fillId="0" borderId="13" xfId="0" applyNumberFormat="1" applyFill="1" applyBorder="1" applyAlignment="1">
      <alignment/>
    </xf>
    <xf numFmtId="10" fontId="0" fillId="0" borderId="14" xfId="60" applyNumberFormat="1" applyFon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0" fillId="0" borderId="0" xfId="6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3" fontId="2" fillId="0" borderId="1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 quotePrefix="1">
      <alignment horizontal="center"/>
    </xf>
    <xf numFmtId="3" fontId="2" fillId="0" borderId="18" xfId="0" applyNumberFormat="1" applyFont="1" applyFill="1" applyBorder="1" applyAlignment="1" quotePrefix="1">
      <alignment horizontal="center"/>
    </xf>
    <xf numFmtId="3" fontId="2" fillId="0" borderId="2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2" fillId="0" borderId="15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10" fontId="0" fillId="0" borderId="14" xfId="6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21" xfId="0" applyNumberFormat="1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4" fontId="0" fillId="0" borderId="23" xfId="0" applyNumberForma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gdata\corporatefinance$\Budgets\2016-17%20Budget\Grants\Grants%2016-17%20Appendix%20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4">
          <cell r="E14">
            <v>234.85</v>
          </cell>
        </row>
        <row r="15">
          <cell r="E15">
            <v>8.07</v>
          </cell>
        </row>
        <row r="16">
          <cell r="E16">
            <v>268.68</v>
          </cell>
        </row>
        <row r="17">
          <cell r="E17">
            <v>263.15</v>
          </cell>
        </row>
        <row r="18">
          <cell r="E18">
            <v>178.37</v>
          </cell>
        </row>
        <row r="19">
          <cell r="E19">
            <v>221.03</v>
          </cell>
        </row>
        <row r="20">
          <cell r="E20">
            <v>156.19</v>
          </cell>
        </row>
        <row r="21">
          <cell r="E21">
            <v>318.22</v>
          </cell>
        </row>
        <row r="22">
          <cell r="E22">
            <v>291.93</v>
          </cell>
        </row>
        <row r="23">
          <cell r="E23">
            <v>302.54</v>
          </cell>
        </row>
        <row r="24">
          <cell r="E24">
            <v>284.02</v>
          </cell>
        </row>
        <row r="25">
          <cell r="E25">
            <v>312.15</v>
          </cell>
        </row>
        <row r="26">
          <cell r="E26">
            <v>233.29</v>
          </cell>
        </row>
        <row r="30">
          <cell r="E30">
            <v>198.29</v>
          </cell>
        </row>
        <row r="31">
          <cell r="E31">
            <v>374.92</v>
          </cell>
        </row>
        <row r="32">
          <cell r="E32">
            <v>239.87</v>
          </cell>
        </row>
        <row r="33">
          <cell r="E33">
            <v>320.76</v>
          </cell>
        </row>
        <row r="34">
          <cell r="E34">
            <v>321.28</v>
          </cell>
        </row>
        <row r="35">
          <cell r="E35">
            <v>376.04</v>
          </cell>
        </row>
        <row r="36">
          <cell r="E36">
            <v>342.12</v>
          </cell>
        </row>
        <row r="37">
          <cell r="E37">
            <v>324.57</v>
          </cell>
        </row>
        <row r="38">
          <cell r="E38">
            <v>267.54</v>
          </cell>
        </row>
        <row r="39">
          <cell r="E39">
            <v>246.01</v>
          </cell>
        </row>
        <row r="40">
          <cell r="E40">
            <v>245.97</v>
          </cell>
        </row>
        <row r="41">
          <cell r="E41">
            <v>292.69</v>
          </cell>
        </row>
        <row r="42">
          <cell r="E42">
            <v>265.57</v>
          </cell>
        </row>
        <row r="43">
          <cell r="E43">
            <v>169.96</v>
          </cell>
        </row>
        <row r="44">
          <cell r="E44">
            <v>203.52</v>
          </cell>
        </row>
        <row r="45">
          <cell r="E45">
            <v>324.32</v>
          </cell>
        </row>
        <row r="46">
          <cell r="E46">
            <v>293.06</v>
          </cell>
        </row>
        <row r="47">
          <cell r="E47">
            <v>193.59</v>
          </cell>
        </row>
        <row r="48">
          <cell r="E48">
            <v>198.13</v>
          </cell>
        </row>
        <row r="49">
          <cell r="E49">
            <v>268.02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23.8515625" style="1" customWidth="1"/>
    <col min="2" max="2" width="13.140625" style="1" customWidth="1"/>
    <col min="3" max="3" width="8.421875" style="1" customWidth="1"/>
    <col min="4" max="4" width="11.7109375" style="15" customWidth="1"/>
    <col min="5" max="5" width="12.140625" style="15" customWidth="1"/>
    <col min="6" max="6" width="11.28125" style="1" bestFit="1" customWidth="1"/>
    <col min="7" max="7" width="9.28125" style="52" bestFit="1" customWidth="1"/>
    <col min="8" max="8" width="11.8515625" style="52" bestFit="1" customWidth="1"/>
    <col min="9" max="9" width="10.140625" style="52" bestFit="1" customWidth="1"/>
    <col min="10" max="10" width="11.8515625" style="64" bestFit="1" customWidth="1"/>
    <col min="11" max="11" width="9.140625" style="64" customWidth="1"/>
    <col min="12" max="12" width="11.8515625" style="65" bestFit="1" customWidth="1"/>
  </cols>
  <sheetData>
    <row r="1" spans="4:12" s="1" customFormat="1" ht="12.75">
      <c r="D1" s="15"/>
      <c r="E1" s="15"/>
      <c r="G1" s="9"/>
      <c r="H1" s="9"/>
      <c r="I1" s="9"/>
      <c r="J1" s="45"/>
      <c r="K1" s="45"/>
      <c r="L1" s="15"/>
    </row>
    <row r="2" spans="2:12" s="1" customFormat="1" ht="12.75">
      <c r="B2" s="16"/>
      <c r="D2" s="15"/>
      <c r="E2" s="32"/>
      <c r="G2" s="9"/>
      <c r="H2" s="9"/>
      <c r="I2" s="9"/>
      <c r="J2" s="45"/>
      <c r="K2" s="45"/>
      <c r="L2" s="15"/>
    </row>
    <row r="3" spans="2:12" s="1" customFormat="1" ht="12.75">
      <c r="B3" s="16"/>
      <c r="E3" s="15"/>
      <c r="G3" s="9"/>
      <c r="H3" s="9"/>
      <c r="I3" s="9"/>
      <c r="J3" s="45"/>
      <c r="K3" s="45"/>
      <c r="L3" s="15"/>
    </row>
    <row r="4" spans="1:12" s="1" customFormat="1" ht="20.25">
      <c r="A4" s="44" t="s">
        <v>54</v>
      </c>
      <c r="B4" s="17"/>
      <c r="C4" s="2"/>
      <c r="D4" s="15"/>
      <c r="E4" s="15"/>
      <c r="G4" s="9"/>
      <c r="H4" s="9"/>
      <c r="I4" s="9"/>
      <c r="K4" s="71" t="s">
        <v>53</v>
      </c>
      <c r="L4" s="15"/>
    </row>
    <row r="5" spans="2:12" s="1" customFormat="1" ht="20.25">
      <c r="B5" s="17"/>
      <c r="C5" s="2"/>
      <c r="D5" s="15"/>
      <c r="E5" s="15"/>
      <c r="G5" s="9"/>
      <c r="H5" s="9"/>
      <c r="I5" s="9"/>
      <c r="J5" s="45"/>
      <c r="K5" s="45"/>
      <c r="L5" s="15"/>
    </row>
    <row r="6" spans="2:12" s="3" customFormat="1" ht="7.5" thickBot="1">
      <c r="B6" s="18"/>
      <c r="D6" s="19"/>
      <c r="E6" s="19"/>
      <c r="G6" s="50"/>
      <c r="H6" s="50"/>
      <c r="I6" s="50"/>
      <c r="J6" s="61"/>
      <c r="K6" s="61"/>
      <c r="L6" s="19"/>
    </row>
    <row r="7" spans="1:12" s="1" customFormat="1" ht="12.75">
      <c r="A7" s="43"/>
      <c r="B7" s="72"/>
      <c r="C7" s="4"/>
      <c r="D7" s="40"/>
      <c r="E7" s="34"/>
      <c r="F7" s="43"/>
      <c r="G7" s="9"/>
      <c r="H7" s="43"/>
      <c r="I7" s="35"/>
      <c r="J7" s="34"/>
      <c r="K7" s="62"/>
      <c r="L7" s="34"/>
    </row>
    <row r="8" spans="1:12" s="1" customFormat="1" ht="12.75">
      <c r="A8" s="81"/>
      <c r="B8" s="73" t="s">
        <v>1</v>
      </c>
      <c r="C8" s="5"/>
      <c r="D8" s="41" t="s">
        <v>42</v>
      </c>
      <c r="E8" s="54" t="s">
        <v>42</v>
      </c>
      <c r="F8" s="55" t="s">
        <v>41</v>
      </c>
      <c r="G8" s="9"/>
      <c r="H8" s="54" t="s">
        <v>42</v>
      </c>
      <c r="I8" s="9"/>
      <c r="J8" s="54" t="s">
        <v>42</v>
      </c>
      <c r="K8" s="45"/>
      <c r="L8" s="20" t="s">
        <v>41</v>
      </c>
    </row>
    <row r="9" spans="1:12" s="21" customFormat="1" ht="12.75">
      <c r="A9" s="82"/>
      <c r="B9" s="73" t="s">
        <v>52</v>
      </c>
      <c r="C9" s="6"/>
      <c r="D9" s="38" t="s">
        <v>43</v>
      </c>
      <c r="E9" s="20" t="s">
        <v>45</v>
      </c>
      <c r="F9" s="55" t="s">
        <v>48</v>
      </c>
      <c r="G9" s="36"/>
      <c r="H9" s="20" t="s">
        <v>49</v>
      </c>
      <c r="I9" s="36"/>
      <c r="J9" s="20" t="s">
        <v>50</v>
      </c>
      <c r="K9" s="63"/>
      <c r="L9" s="54" t="s">
        <v>42</v>
      </c>
    </row>
    <row r="10" spans="1:12" s="1" customFormat="1" ht="12.75">
      <c r="A10" s="25"/>
      <c r="B10" s="73" t="s">
        <v>2</v>
      </c>
      <c r="C10" s="6" t="s">
        <v>3</v>
      </c>
      <c r="D10" s="38" t="s">
        <v>44</v>
      </c>
      <c r="E10" s="20" t="s">
        <v>44</v>
      </c>
      <c r="F10" s="20" t="s">
        <v>46</v>
      </c>
      <c r="G10" s="39"/>
      <c r="H10" s="20" t="s">
        <v>44</v>
      </c>
      <c r="I10" s="39"/>
      <c r="J10" s="20" t="s">
        <v>44</v>
      </c>
      <c r="K10" s="45"/>
      <c r="L10" s="20" t="s">
        <v>51</v>
      </c>
    </row>
    <row r="11" spans="1:12" s="1" customFormat="1" ht="13.5" thickBot="1">
      <c r="A11" s="83"/>
      <c r="B11" s="74" t="s">
        <v>4</v>
      </c>
      <c r="C11" s="7"/>
      <c r="D11" s="42" t="s">
        <v>0</v>
      </c>
      <c r="E11" s="53" t="s">
        <v>0</v>
      </c>
      <c r="F11" s="53" t="s">
        <v>0</v>
      </c>
      <c r="G11" s="9"/>
      <c r="H11" s="53" t="s">
        <v>0</v>
      </c>
      <c r="I11" s="37"/>
      <c r="J11" s="53" t="s">
        <v>0</v>
      </c>
      <c r="K11" s="49"/>
      <c r="L11" s="53" t="s">
        <v>0</v>
      </c>
    </row>
    <row r="12" spans="1:12" s="24" customFormat="1" ht="14.25">
      <c r="A12" s="22"/>
      <c r="B12" s="75"/>
      <c r="C12" s="8"/>
      <c r="D12" s="23"/>
      <c r="E12" s="23"/>
      <c r="F12" s="47"/>
      <c r="G12" s="8"/>
      <c r="H12" s="22"/>
      <c r="I12" s="8"/>
      <c r="J12" s="23"/>
      <c r="K12" s="46"/>
      <c r="L12" s="23"/>
    </row>
    <row r="13" spans="1:12" s="1" customFormat="1" ht="12.75">
      <c r="A13" s="81" t="s">
        <v>5</v>
      </c>
      <c r="B13" s="76"/>
      <c r="C13" s="9"/>
      <c r="D13" s="26"/>
      <c r="E13" s="26"/>
      <c r="F13" s="25"/>
      <c r="G13" s="9"/>
      <c r="H13" s="25"/>
      <c r="I13" s="9"/>
      <c r="J13" s="26"/>
      <c r="K13" s="45"/>
      <c r="L13" s="26"/>
    </row>
    <row r="14" spans="1:12" s="1" customFormat="1" ht="12.75">
      <c r="A14" s="25" t="s">
        <v>6</v>
      </c>
      <c r="B14" s="77">
        <f>'[1]Sheet1'!E14</f>
        <v>234.85</v>
      </c>
      <c r="C14" s="10">
        <f aca="true" t="shared" si="0" ref="C14:C27">B14/$B$52</f>
        <v>0.027504122397736426</v>
      </c>
      <c r="D14" s="26">
        <f aca="true" t="shared" si="1" ref="D14:D26">C14*$D$54</f>
        <v>5088.262643581239</v>
      </c>
      <c r="E14" s="26">
        <f>C14*$E$54</f>
        <v>8278.740841718663</v>
      </c>
      <c r="F14" s="26">
        <f>D14+E14</f>
        <v>13367.003485299902</v>
      </c>
      <c r="G14" s="45"/>
      <c r="H14" s="26">
        <v>25000</v>
      </c>
      <c r="I14" s="45"/>
      <c r="J14" s="26">
        <v>10000</v>
      </c>
      <c r="K14" s="45"/>
      <c r="L14" s="26">
        <f>H14+J14+F14</f>
        <v>48367.0034852999</v>
      </c>
    </row>
    <row r="15" spans="1:12" s="1" customFormat="1" ht="12.75">
      <c r="A15" s="25" t="s">
        <v>7</v>
      </c>
      <c r="B15" s="77">
        <f>'[1]Sheet1'!E15</f>
        <v>8.07</v>
      </c>
      <c r="C15" s="33">
        <f t="shared" si="0"/>
        <v>0.0009451065265051435</v>
      </c>
      <c r="D15" s="26">
        <f t="shared" si="1"/>
        <v>174.84470740345157</v>
      </c>
      <c r="E15" s="26">
        <f aca="true" t="shared" si="2" ref="E15:E26">C15*$E$54</f>
        <v>284.4770644780482</v>
      </c>
      <c r="F15" s="26">
        <f aca="true" t="shared" si="3" ref="F15:F26">D15+E15</f>
        <v>459.3217718814998</v>
      </c>
      <c r="G15" s="45"/>
      <c r="H15" s="26">
        <v>25000</v>
      </c>
      <c r="I15" s="45"/>
      <c r="J15" s="26">
        <v>10000</v>
      </c>
      <c r="K15" s="45"/>
      <c r="L15" s="26">
        <f aca="true" t="shared" si="4" ref="L15:L26">H15+J15+F15</f>
        <v>35459.3217718815</v>
      </c>
    </row>
    <row r="16" spans="1:12" s="1" customFormat="1" ht="12.75">
      <c r="A16" s="25" t="s">
        <v>8</v>
      </c>
      <c r="B16" s="77">
        <f>'[1]Sheet1'!E16</f>
        <v>268.68</v>
      </c>
      <c r="C16" s="10">
        <f t="shared" si="0"/>
        <v>0.03146607454044634</v>
      </c>
      <c r="D16" s="26">
        <f t="shared" si="1"/>
        <v>5821.223789982572</v>
      </c>
      <c r="E16" s="26">
        <f t="shared" si="2"/>
        <v>9471.288436674347</v>
      </c>
      <c r="F16" s="26">
        <f t="shared" si="3"/>
        <v>15292.51222665692</v>
      </c>
      <c r="G16" s="45"/>
      <c r="H16" s="26">
        <v>25000</v>
      </c>
      <c r="I16" s="45"/>
      <c r="J16" s="26">
        <v>10000</v>
      </c>
      <c r="K16" s="45"/>
      <c r="L16" s="26">
        <f t="shared" si="4"/>
        <v>50292.51222665692</v>
      </c>
    </row>
    <row r="17" spans="1:12" s="1" customFormat="1" ht="12.75">
      <c r="A17" s="25" t="s">
        <v>9</v>
      </c>
      <c r="B17" s="77">
        <f>'[1]Sheet1'!E17</f>
        <v>263.15</v>
      </c>
      <c r="C17" s="10">
        <f t="shared" si="0"/>
        <v>0.030818436486967596</v>
      </c>
      <c r="D17" s="26">
        <f t="shared" si="1"/>
        <v>5701.410750089005</v>
      </c>
      <c r="E17" s="26">
        <f t="shared" si="2"/>
        <v>9276.349382577246</v>
      </c>
      <c r="F17" s="26">
        <f t="shared" si="3"/>
        <v>14977.760132666252</v>
      </c>
      <c r="G17" s="45"/>
      <c r="H17" s="26">
        <v>25000</v>
      </c>
      <c r="I17" s="45"/>
      <c r="J17" s="26">
        <v>10000</v>
      </c>
      <c r="K17" s="45"/>
      <c r="L17" s="26">
        <f t="shared" si="4"/>
        <v>49977.760132666255</v>
      </c>
    </row>
    <row r="18" spans="1:12" s="1" customFormat="1" ht="12.75">
      <c r="A18" s="25" t="s">
        <v>10</v>
      </c>
      <c r="B18" s="77">
        <f>'[1]Sheet1'!E18</f>
        <v>178.37</v>
      </c>
      <c r="C18" s="10">
        <f t="shared" si="0"/>
        <v>0.020889547847921</v>
      </c>
      <c r="D18" s="26">
        <f t="shared" si="1"/>
        <v>3864.5663518653846</v>
      </c>
      <c r="E18" s="26">
        <f t="shared" si="2"/>
        <v>6287.753902224221</v>
      </c>
      <c r="F18" s="26">
        <f t="shared" si="3"/>
        <v>10152.320254089605</v>
      </c>
      <c r="G18" s="45"/>
      <c r="H18" s="26">
        <v>25000</v>
      </c>
      <c r="I18" s="45"/>
      <c r="J18" s="26">
        <v>10000</v>
      </c>
      <c r="K18" s="45"/>
      <c r="L18" s="26">
        <f t="shared" si="4"/>
        <v>45152.3202540896</v>
      </c>
    </row>
    <row r="19" spans="1:12" s="1" customFormat="1" ht="12.75">
      <c r="A19" s="25" t="s">
        <v>11</v>
      </c>
      <c r="B19" s="77">
        <f>'[1]Sheet1'!E19</f>
        <v>221.03</v>
      </c>
      <c r="C19" s="10">
        <f t="shared" si="0"/>
        <v>0.02588561283189986</v>
      </c>
      <c r="D19" s="26">
        <f t="shared" si="1"/>
        <v>4788.838373901474</v>
      </c>
      <c r="E19" s="26">
        <f t="shared" si="2"/>
        <v>7791.569462401858</v>
      </c>
      <c r="F19" s="26">
        <f t="shared" si="3"/>
        <v>12580.407836303333</v>
      </c>
      <c r="G19" s="45"/>
      <c r="H19" s="26">
        <v>25000</v>
      </c>
      <c r="I19" s="45"/>
      <c r="J19" s="26">
        <v>10000</v>
      </c>
      <c r="K19" s="45"/>
      <c r="L19" s="26">
        <f t="shared" si="4"/>
        <v>47580.40783630333</v>
      </c>
    </row>
    <row r="20" spans="1:12" s="1" customFormat="1" ht="12.75">
      <c r="A20" s="25" t="s">
        <v>12</v>
      </c>
      <c r="B20" s="77">
        <f>'[1]Sheet1'!E20</f>
        <v>156.19</v>
      </c>
      <c r="C20" s="10">
        <f t="shared" si="0"/>
        <v>0.018291968819682574</v>
      </c>
      <c r="D20" s="26">
        <f t="shared" si="1"/>
        <v>3384.014231641276</v>
      </c>
      <c r="E20" s="26">
        <f t="shared" si="2"/>
        <v>5505.8826147244545</v>
      </c>
      <c r="F20" s="26">
        <f t="shared" si="3"/>
        <v>8889.896846365731</v>
      </c>
      <c r="G20" s="45"/>
      <c r="H20" s="26">
        <v>25000</v>
      </c>
      <c r="I20" s="45"/>
      <c r="J20" s="26">
        <v>10000</v>
      </c>
      <c r="K20" s="45"/>
      <c r="L20" s="26">
        <f t="shared" si="4"/>
        <v>43889.89684636573</v>
      </c>
    </row>
    <row r="21" spans="1:12" s="1" customFormat="1" ht="12.75">
      <c r="A21" s="25" t="s">
        <v>13</v>
      </c>
      <c r="B21" s="77">
        <f>'[1]Sheet1'!E21</f>
        <v>318.22</v>
      </c>
      <c r="C21" s="10">
        <f t="shared" si="0"/>
        <v>0.03726788090018176</v>
      </c>
      <c r="D21" s="26">
        <f t="shared" si="1"/>
        <v>6894.557966533625</v>
      </c>
      <c r="E21" s="26">
        <f t="shared" si="2"/>
        <v>11217.632150954709</v>
      </c>
      <c r="F21" s="26">
        <f t="shared" si="3"/>
        <v>18112.190117488335</v>
      </c>
      <c r="G21" s="45"/>
      <c r="H21" s="26">
        <v>25000</v>
      </c>
      <c r="I21" s="45"/>
      <c r="J21" s="26">
        <v>10000</v>
      </c>
      <c r="K21" s="45"/>
      <c r="L21" s="26">
        <f t="shared" si="4"/>
        <v>53112.19011748834</v>
      </c>
    </row>
    <row r="22" spans="1:12" s="1" customFormat="1" ht="12.75">
      <c r="A22" s="25" t="s">
        <v>14</v>
      </c>
      <c r="B22" s="77">
        <f>'[1]Sheet1'!E22</f>
        <v>291.93</v>
      </c>
      <c r="C22" s="10">
        <f t="shared" si="0"/>
        <v>0.034188965090786436</v>
      </c>
      <c r="D22" s="26">
        <f t="shared" si="1"/>
        <v>6324.95854179549</v>
      </c>
      <c r="E22" s="26">
        <f t="shared" si="2"/>
        <v>10290.878492326718</v>
      </c>
      <c r="F22" s="26">
        <f t="shared" si="3"/>
        <v>16615.837034122207</v>
      </c>
      <c r="G22" s="45"/>
      <c r="H22" s="26">
        <v>25000</v>
      </c>
      <c r="I22" s="45"/>
      <c r="J22" s="26">
        <v>10000</v>
      </c>
      <c r="K22" s="45"/>
      <c r="L22" s="26">
        <f t="shared" si="4"/>
        <v>51615.8370341222</v>
      </c>
    </row>
    <row r="23" spans="1:12" s="1" customFormat="1" ht="12.75">
      <c r="A23" s="25" t="s">
        <v>15</v>
      </c>
      <c r="B23" s="77">
        <f>'[1]Sheet1'!E23</f>
        <v>302.54</v>
      </c>
      <c r="C23" s="10">
        <f t="shared" si="0"/>
        <v>0.03543154009031799</v>
      </c>
      <c r="D23" s="26">
        <f t="shared" si="1"/>
        <v>6554.834916708827</v>
      </c>
      <c r="E23" s="26">
        <f t="shared" si="2"/>
        <v>10664.893567185714</v>
      </c>
      <c r="F23" s="26">
        <f t="shared" si="3"/>
        <v>17219.72848389454</v>
      </c>
      <c r="G23" s="45"/>
      <c r="H23" s="26">
        <v>25000</v>
      </c>
      <c r="I23" s="45"/>
      <c r="J23" s="26">
        <v>10000</v>
      </c>
      <c r="K23" s="45"/>
      <c r="L23" s="26">
        <f t="shared" si="4"/>
        <v>52219.72848389454</v>
      </c>
    </row>
    <row r="24" spans="1:12" s="1" customFormat="1" ht="12.75">
      <c r="A24" s="25" t="s">
        <v>16</v>
      </c>
      <c r="B24" s="77">
        <f>'[1]Sheet1'!E24</f>
        <v>284.02</v>
      </c>
      <c r="C24" s="10">
        <f t="shared" si="0"/>
        <v>0.033262596735810515</v>
      </c>
      <c r="D24" s="26">
        <f t="shared" si="1"/>
        <v>6153.580396124945</v>
      </c>
      <c r="E24" s="26">
        <f t="shared" si="2"/>
        <v>10012.041617478964</v>
      </c>
      <c r="F24" s="26">
        <f t="shared" si="3"/>
        <v>16165.622013603908</v>
      </c>
      <c r="G24" s="45"/>
      <c r="H24" s="26">
        <v>25000</v>
      </c>
      <c r="I24" s="45"/>
      <c r="J24" s="26">
        <v>10000</v>
      </c>
      <c r="K24" s="45"/>
      <c r="L24" s="26">
        <f t="shared" si="4"/>
        <v>51165.622013603905</v>
      </c>
    </row>
    <row r="25" spans="1:12" s="1" customFormat="1" ht="12.75">
      <c r="A25" s="25" t="s">
        <v>17</v>
      </c>
      <c r="B25" s="77">
        <f>'[1]Sheet1'!E25</f>
        <v>312.15</v>
      </c>
      <c r="C25" s="10">
        <f t="shared" si="0"/>
        <v>0.036557001517791884</v>
      </c>
      <c r="D25" s="26">
        <f t="shared" si="1"/>
        <v>6763.045280791499</v>
      </c>
      <c r="E25" s="26">
        <f t="shared" si="2"/>
        <v>11003.657456855357</v>
      </c>
      <c r="F25" s="26">
        <f t="shared" si="3"/>
        <v>17766.702737646854</v>
      </c>
      <c r="G25" s="45"/>
      <c r="H25" s="26">
        <v>25000</v>
      </c>
      <c r="I25" s="45"/>
      <c r="J25" s="26">
        <v>10000</v>
      </c>
      <c r="K25" s="45"/>
      <c r="L25" s="26">
        <f t="shared" si="4"/>
        <v>52766.702737646854</v>
      </c>
    </row>
    <row r="26" spans="1:12" s="1" customFormat="1" ht="13.5" thickBot="1">
      <c r="A26" s="25" t="s">
        <v>18</v>
      </c>
      <c r="B26" s="86">
        <f>'[1]Sheet1'!E26</f>
        <v>233.29</v>
      </c>
      <c r="C26" s="27">
        <f t="shared" si="0"/>
        <v>0.027321425225326507</v>
      </c>
      <c r="D26" s="28">
        <f t="shared" si="1"/>
        <v>5054.463666685404</v>
      </c>
      <c r="E26" s="28">
        <f t="shared" si="2"/>
        <v>8223.748992823279</v>
      </c>
      <c r="F26" s="28">
        <f t="shared" si="3"/>
        <v>13278.212659508683</v>
      </c>
      <c r="G26" s="45"/>
      <c r="H26" s="28">
        <v>25000</v>
      </c>
      <c r="I26" s="45"/>
      <c r="J26" s="28">
        <v>10000</v>
      </c>
      <c r="K26" s="45"/>
      <c r="L26" s="28">
        <f t="shared" si="4"/>
        <v>48278.21265950868</v>
      </c>
    </row>
    <row r="27" spans="1:12" s="30" customFormat="1" ht="12.75">
      <c r="A27" s="81"/>
      <c r="B27" s="73">
        <f>SUM(B14:B26)</f>
        <v>3072.4900000000002</v>
      </c>
      <c r="C27" s="11">
        <f t="shared" si="0"/>
        <v>0.35983027901137404</v>
      </c>
      <c r="D27" s="29">
        <f>SUM(D14:D26)</f>
        <v>66568.6016171042</v>
      </c>
      <c r="E27" s="29">
        <f>SUM(E14:E26)</f>
        <v>108308.9139824236</v>
      </c>
      <c r="F27" s="29">
        <f>SUM(F14:F26)</f>
        <v>174877.51559952777</v>
      </c>
      <c r="G27" s="48"/>
      <c r="H27" s="29">
        <f>SUM(H14:H26)</f>
        <v>325000</v>
      </c>
      <c r="I27" s="48"/>
      <c r="J27" s="29">
        <f>SUM(J14:J26)</f>
        <v>130000</v>
      </c>
      <c r="K27" s="45"/>
      <c r="L27" s="29">
        <f>SUM(L14:L26)</f>
        <v>629877.5155995277</v>
      </c>
    </row>
    <row r="28" spans="1:12" s="24" customFormat="1" ht="14.25">
      <c r="A28" s="22"/>
      <c r="B28" s="78"/>
      <c r="C28" s="12"/>
      <c r="D28" s="23"/>
      <c r="E28" s="23"/>
      <c r="F28" s="23"/>
      <c r="G28" s="46"/>
      <c r="H28" s="23"/>
      <c r="I28" s="46"/>
      <c r="J28" s="23"/>
      <c r="K28" s="45"/>
      <c r="L28" s="23"/>
    </row>
    <row r="29" spans="1:12" s="1" customFormat="1" ht="12.75">
      <c r="A29" s="81" t="s">
        <v>19</v>
      </c>
      <c r="B29" s="79"/>
      <c r="C29" s="10"/>
      <c r="D29" s="26"/>
      <c r="E29" s="26"/>
      <c r="F29" s="26"/>
      <c r="G29" s="45"/>
      <c r="H29" s="26"/>
      <c r="I29" s="45"/>
      <c r="J29" s="26"/>
      <c r="K29" s="45"/>
      <c r="L29" s="26"/>
    </row>
    <row r="30" spans="1:12" s="1" customFormat="1" ht="12.75">
      <c r="A30" s="25" t="s">
        <v>20</v>
      </c>
      <c r="B30" s="77">
        <f>'[1]Sheet1'!E30</f>
        <v>198.29</v>
      </c>
      <c r="C30" s="33">
        <f aca="true" t="shared" si="5" ref="C30:C50">B30/$B$52</f>
        <v>0.023222450203309156</v>
      </c>
      <c r="D30" s="26">
        <f aca="true" t="shared" si="6" ref="D30:D49">C30*$D$54</f>
        <v>4296.153287612194</v>
      </c>
      <c r="E30" s="26">
        <f aca="true" t="shared" si="7" ref="E30:E49">C30*$E$54</f>
        <v>6989.957511196056</v>
      </c>
      <c r="F30" s="26">
        <f aca="true" t="shared" si="8" ref="F30:F49">D30+E30</f>
        <v>11286.11079880825</v>
      </c>
      <c r="G30" s="45"/>
      <c r="H30" s="26">
        <v>25000</v>
      </c>
      <c r="I30" s="45"/>
      <c r="J30" s="26">
        <v>10000</v>
      </c>
      <c r="K30" s="45"/>
      <c r="L30" s="26">
        <f aca="true" t="shared" si="9" ref="L30:L49">H30+J30+F30</f>
        <v>46286.11079880825</v>
      </c>
    </row>
    <row r="31" spans="1:12" s="1" customFormat="1" ht="12.75">
      <c r="A31" s="25" t="s">
        <v>21</v>
      </c>
      <c r="B31" s="77">
        <f>'[1]Sheet1'!E31</f>
        <v>374.92</v>
      </c>
      <c r="C31" s="10">
        <f t="shared" si="5"/>
        <v>0.04390822043584987</v>
      </c>
      <c r="D31" s="26">
        <f t="shared" si="6"/>
        <v>8123.020780632226</v>
      </c>
      <c r="E31" s="26">
        <f t="shared" si="7"/>
        <v>13216.37435119081</v>
      </c>
      <c r="F31" s="26">
        <f t="shared" si="8"/>
        <v>21339.395131823036</v>
      </c>
      <c r="G31" s="45"/>
      <c r="H31" s="26">
        <v>25000</v>
      </c>
      <c r="I31" s="45"/>
      <c r="J31" s="26">
        <v>10000</v>
      </c>
      <c r="K31" s="45"/>
      <c r="L31" s="26">
        <f t="shared" si="9"/>
        <v>56339.39513182304</v>
      </c>
    </row>
    <row r="32" spans="1:12" s="1" customFormat="1" ht="12.75">
      <c r="A32" s="25" t="s">
        <v>22</v>
      </c>
      <c r="B32" s="77">
        <f>'[1]Sheet1'!E32</f>
        <v>239.87</v>
      </c>
      <c r="C32" s="10">
        <f t="shared" si="5"/>
        <v>0.028092032529465773</v>
      </c>
      <c r="D32" s="26">
        <f t="shared" si="6"/>
        <v>5197.026017951168</v>
      </c>
      <c r="E32" s="26">
        <f t="shared" si="7"/>
        <v>8455.701791369198</v>
      </c>
      <c r="F32" s="26">
        <f t="shared" si="8"/>
        <v>13652.727809320366</v>
      </c>
      <c r="G32" s="45"/>
      <c r="H32" s="26">
        <v>25000</v>
      </c>
      <c r="I32" s="45"/>
      <c r="J32" s="26">
        <v>10000</v>
      </c>
      <c r="K32" s="45"/>
      <c r="L32" s="26">
        <f t="shared" si="9"/>
        <v>48652.727809320364</v>
      </c>
    </row>
    <row r="33" spans="1:12" s="1" customFormat="1" ht="12.75">
      <c r="A33" s="25" t="s">
        <v>23</v>
      </c>
      <c r="B33" s="77">
        <f>'[1]Sheet1'!E33</f>
        <v>320.76</v>
      </c>
      <c r="C33" s="10">
        <f t="shared" si="5"/>
        <v>0.03756534937320816</v>
      </c>
      <c r="D33" s="26">
        <f t="shared" si="6"/>
        <v>6949.589634043509</v>
      </c>
      <c r="E33" s="26">
        <f t="shared" si="7"/>
        <v>11307.170161335654</v>
      </c>
      <c r="F33" s="26">
        <f t="shared" si="8"/>
        <v>18256.759795379163</v>
      </c>
      <c r="G33" s="45"/>
      <c r="H33" s="26">
        <v>25000</v>
      </c>
      <c r="I33" s="45"/>
      <c r="J33" s="26">
        <v>10000</v>
      </c>
      <c r="K33" s="45"/>
      <c r="L33" s="26">
        <f t="shared" si="9"/>
        <v>53256.75979537916</v>
      </c>
    </row>
    <row r="34" spans="1:12" s="1" customFormat="1" ht="12.75">
      <c r="A34" s="25" t="s">
        <v>24</v>
      </c>
      <c r="B34" s="77">
        <f>'[1]Sheet1'!E34</f>
        <v>321.28</v>
      </c>
      <c r="C34" s="10">
        <f t="shared" si="5"/>
        <v>0.037626248430678126</v>
      </c>
      <c r="D34" s="26">
        <f t="shared" si="6"/>
        <v>6960.855959675453</v>
      </c>
      <c r="E34" s="26">
        <f t="shared" si="7"/>
        <v>11325.500777634115</v>
      </c>
      <c r="F34" s="26">
        <f t="shared" si="8"/>
        <v>18286.35673730957</v>
      </c>
      <c r="G34" s="45"/>
      <c r="H34" s="26">
        <v>25000</v>
      </c>
      <c r="I34" s="45"/>
      <c r="J34" s="26">
        <v>10000</v>
      </c>
      <c r="K34" s="45"/>
      <c r="L34" s="26">
        <f t="shared" si="9"/>
        <v>53286.35673730957</v>
      </c>
    </row>
    <row r="35" spans="1:12" s="1" customFormat="1" ht="12.75">
      <c r="A35" s="25" t="s">
        <v>25</v>
      </c>
      <c r="B35" s="77">
        <f>'[1]Sheet1'!E35</f>
        <v>376.04</v>
      </c>
      <c r="C35" s="33">
        <f t="shared" si="5"/>
        <v>0.04403938763655442</v>
      </c>
      <c r="D35" s="26">
        <f t="shared" si="6"/>
        <v>8147.286712762568</v>
      </c>
      <c r="E35" s="26">
        <f t="shared" si="7"/>
        <v>13255.85567860288</v>
      </c>
      <c r="F35" s="26">
        <f t="shared" si="8"/>
        <v>21403.142391365447</v>
      </c>
      <c r="G35" s="45"/>
      <c r="H35" s="26">
        <v>25000</v>
      </c>
      <c r="I35" s="45"/>
      <c r="J35" s="26">
        <v>10000</v>
      </c>
      <c r="K35" s="45"/>
      <c r="L35" s="26">
        <f t="shared" si="9"/>
        <v>56403.14239136544</v>
      </c>
    </row>
    <row r="36" spans="1:12" s="1" customFormat="1" ht="12.75">
      <c r="A36" s="25" t="s">
        <v>26</v>
      </c>
      <c r="B36" s="77">
        <f>'[1]Sheet1'!E36</f>
        <v>342.12</v>
      </c>
      <c r="C36" s="10">
        <f t="shared" si="5"/>
        <v>0.04006689527235932</v>
      </c>
      <c r="D36" s="26">
        <f t="shared" si="6"/>
        <v>7412.375625386474</v>
      </c>
      <c r="E36" s="26">
        <f t="shared" si="7"/>
        <v>12060.135476980156</v>
      </c>
      <c r="F36" s="26">
        <f t="shared" si="8"/>
        <v>19472.511102366632</v>
      </c>
      <c r="G36" s="45"/>
      <c r="H36" s="26">
        <v>25000</v>
      </c>
      <c r="I36" s="45"/>
      <c r="J36" s="26">
        <v>10000</v>
      </c>
      <c r="K36" s="45"/>
      <c r="L36" s="26">
        <f t="shared" si="9"/>
        <v>54472.51110236663</v>
      </c>
    </row>
    <row r="37" spans="1:12" s="1" customFormat="1" ht="12.75">
      <c r="A37" s="25" t="s">
        <v>27</v>
      </c>
      <c r="B37" s="77">
        <f>'[1]Sheet1'!E37</f>
        <v>324.57</v>
      </c>
      <c r="C37" s="10">
        <f t="shared" si="5"/>
        <v>0.03801155208274776</v>
      </c>
      <c r="D37" s="26">
        <f t="shared" si="6"/>
        <v>7032.137135308335</v>
      </c>
      <c r="E37" s="26">
        <f t="shared" si="7"/>
        <v>11441.477176907076</v>
      </c>
      <c r="F37" s="26">
        <f t="shared" si="8"/>
        <v>18473.61431221541</v>
      </c>
      <c r="G37" s="45"/>
      <c r="H37" s="26">
        <v>25000</v>
      </c>
      <c r="I37" s="45"/>
      <c r="J37" s="26">
        <v>10000</v>
      </c>
      <c r="K37" s="45"/>
      <c r="L37" s="26">
        <f t="shared" si="9"/>
        <v>53473.61431221541</v>
      </c>
    </row>
    <row r="38" spans="1:12" s="1" customFormat="1" ht="12.75">
      <c r="A38" s="25" t="s">
        <v>28</v>
      </c>
      <c r="B38" s="77">
        <f>'[1]Sheet1'!E38</f>
        <v>267.54</v>
      </c>
      <c r="C38" s="10">
        <f t="shared" si="5"/>
        <v>0.031332565068300636</v>
      </c>
      <c r="D38" s="26">
        <f t="shared" si="6"/>
        <v>5796.524537635618</v>
      </c>
      <c r="E38" s="26">
        <f t="shared" si="7"/>
        <v>9431.102085558492</v>
      </c>
      <c r="F38" s="26">
        <f t="shared" si="8"/>
        <v>15227.62662319411</v>
      </c>
      <c r="G38" s="45"/>
      <c r="H38" s="26">
        <v>25000</v>
      </c>
      <c r="I38" s="45"/>
      <c r="J38" s="26">
        <v>10000</v>
      </c>
      <c r="K38" s="45"/>
      <c r="L38" s="26">
        <f t="shared" si="9"/>
        <v>50227.62662319411</v>
      </c>
    </row>
    <row r="39" spans="1:12" s="1" customFormat="1" ht="12.75">
      <c r="A39" s="25" t="s">
        <v>29</v>
      </c>
      <c r="B39" s="77">
        <f>'[1]Sheet1'!E39</f>
        <v>246.01</v>
      </c>
      <c r="C39" s="33">
        <f t="shared" si="5"/>
        <v>0.02881110986189967</v>
      </c>
      <c r="D39" s="26">
        <f t="shared" si="6"/>
        <v>5330.055324451439</v>
      </c>
      <c r="E39" s="26">
        <f t="shared" si="7"/>
        <v>8672.1440684318</v>
      </c>
      <c r="F39" s="26">
        <f t="shared" si="8"/>
        <v>14002.19939288324</v>
      </c>
      <c r="G39" s="45"/>
      <c r="H39" s="26">
        <v>25000</v>
      </c>
      <c r="I39" s="45"/>
      <c r="J39" s="26">
        <v>10000</v>
      </c>
      <c r="K39" s="45"/>
      <c r="L39" s="26">
        <f t="shared" si="9"/>
        <v>49002.19939288324</v>
      </c>
    </row>
    <row r="40" spans="1:12" s="1" customFormat="1" ht="12.75">
      <c r="A40" s="25" t="s">
        <v>30</v>
      </c>
      <c r="B40" s="77">
        <f>'[1]Sheet1'!E40</f>
        <v>245.97</v>
      </c>
      <c r="C40" s="10">
        <f t="shared" si="5"/>
        <v>0.028806425319017365</v>
      </c>
      <c r="D40" s="26">
        <f t="shared" si="6"/>
        <v>5329.188684018212</v>
      </c>
      <c r="E40" s="26">
        <f t="shared" si="7"/>
        <v>8670.734021024227</v>
      </c>
      <c r="F40" s="26">
        <f t="shared" si="8"/>
        <v>13999.92270504244</v>
      </c>
      <c r="G40" s="45"/>
      <c r="H40" s="26">
        <v>25000</v>
      </c>
      <c r="I40" s="45"/>
      <c r="J40" s="26">
        <v>10000</v>
      </c>
      <c r="K40" s="45"/>
      <c r="L40" s="26">
        <f t="shared" si="9"/>
        <v>48999.92270504244</v>
      </c>
    </row>
    <row r="41" spans="1:12" s="1" customFormat="1" ht="12.75">
      <c r="A41" s="25" t="s">
        <v>31</v>
      </c>
      <c r="B41" s="77">
        <f>'[1]Sheet1'!E41</f>
        <v>292.69</v>
      </c>
      <c r="C41" s="10">
        <f t="shared" si="5"/>
        <v>0.034277971405550244</v>
      </c>
      <c r="D41" s="26">
        <f t="shared" si="6"/>
        <v>6341.424710026795</v>
      </c>
      <c r="E41" s="26">
        <f t="shared" si="7"/>
        <v>10317.669393070624</v>
      </c>
      <c r="F41" s="26">
        <f t="shared" si="8"/>
        <v>16659.09410309742</v>
      </c>
      <c r="G41" s="45"/>
      <c r="H41" s="26">
        <v>25000</v>
      </c>
      <c r="I41" s="45"/>
      <c r="J41" s="26">
        <v>10000</v>
      </c>
      <c r="K41" s="45"/>
      <c r="L41" s="26">
        <f t="shared" si="9"/>
        <v>51659.09410309742</v>
      </c>
    </row>
    <row r="42" spans="1:12" s="1" customFormat="1" ht="12.75">
      <c r="A42" s="25" t="s">
        <v>32</v>
      </c>
      <c r="B42" s="77">
        <f>'[1]Sheet1'!E42</f>
        <v>265.57</v>
      </c>
      <c r="C42" s="10">
        <f t="shared" si="5"/>
        <v>0.03110185133134708</v>
      </c>
      <c r="D42" s="26">
        <f t="shared" si="6"/>
        <v>5753.84249629921</v>
      </c>
      <c r="E42" s="26">
        <f t="shared" si="7"/>
        <v>9361.657250735472</v>
      </c>
      <c r="F42" s="26">
        <f t="shared" si="8"/>
        <v>15115.499747034683</v>
      </c>
      <c r="G42" s="45"/>
      <c r="H42" s="26">
        <v>25000</v>
      </c>
      <c r="I42" s="45"/>
      <c r="J42" s="26">
        <v>10000</v>
      </c>
      <c r="K42" s="45"/>
      <c r="L42" s="26">
        <f t="shared" si="9"/>
        <v>50115.499747034686</v>
      </c>
    </row>
    <row r="43" spans="1:12" s="1" customFormat="1" ht="12.75">
      <c r="A43" s="25" t="s">
        <v>33</v>
      </c>
      <c r="B43" s="77">
        <f>'[1]Sheet1'!E43</f>
        <v>169.96</v>
      </c>
      <c r="C43" s="10">
        <f t="shared" si="5"/>
        <v>0.01990462270691626</v>
      </c>
      <c r="D43" s="26">
        <f t="shared" si="6"/>
        <v>3682.355200779508</v>
      </c>
      <c r="E43" s="26">
        <f t="shared" si="7"/>
        <v>5991.291434781794</v>
      </c>
      <c r="F43" s="26">
        <f t="shared" si="8"/>
        <v>9673.646635561301</v>
      </c>
      <c r="G43" s="45"/>
      <c r="H43" s="26">
        <v>25000</v>
      </c>
      <c r="I43" s="45"/>
      <c r="J43" s="26">
        <v>10000</v>
      </c>
      <c r="K43" s="45"/>
      <c r="L43" s="26">
        <f t="shared" si="9"/>
        <v>44673.6466355613</v>
      </c>
    </row>
    <row r="44" spans="1:12" s="1" customFormat="1" ht="12.75">
      <c r="A44" s="25" t="s">
        <v>34</v>
      </c>
      <c r="B44" s="77">
        <f>'[1]Sheet1'!E44</f>
        <v>203.52</v>
      </c>
      <c r="C44" s="10">
        <f t="shared" si="5"/>
        <v>0.02383495418517061</v>
      </c>
      <c r="D44" s="26">
        <f t="shared" si="6"/>
        <v>4409.4665242565625</v>
      </c>
      <c r="E44" s="26">
        <f t="shared" si="7"/>
        <v>7174.321209736354</v>
      </c>
      <c r="F44" s="26">
        <f t="shared" si="8"/>
        <v>11583.787733992916</v>
      </c>
      <c r="G44" s="45"/>
      <c r="H44" s="26">
        <v>25000</v>
      </c>
      <c r="I44" s="45"/>
      <c r="J44" s="26">
        <v>10000</v>
      </c>
      <c r="K44" s="45"/>
      <c r="L44" s="26">
        <f t="shared" si="9"/>
        <v>46583.78773399292</v>
      </c>
    </row>
    <row r="45" spans="1:12" s="1" customFormat="1" ht="12.75">
      <c r="A45" s="25" t="s">
        <v>35</v>
      </c>
      <c r="B45" s="77">
        <f>'[1]Sheet1'!E45</f>
        <v>324.32</v>
      </c>
      <c r="C45" s="10">
        <f t="shared" si="5"/>
        <v>0.03798227368973335</v>
      </c>
      <c r="D45" s="26">
        <f t="shared" si="6"/>
        <v>7026.72063260067</v>
      </c>
      <c r="E45" s="26">
        <f t="shared" si="7"/>
        <v>11432.664380609738</v>
      </c>
      <c r="F45" s="26">
        <f t="shared" si="8"/>
        <v>18459.38501321041</v>
      </c>
      <c r="G45" s="45"/>
      <c r="H45" s="26">
        <v>25000</v>
      </c>
      <c r="I45" s="45"/>
      <c r="J45" s="26">
        <v>10000</v>
      </c>
      <c r="K45" s="45"/>
      <c r="L45" s="26">
        <f t="shared" si="9"/>
        <v>53459.38501321041</v>
      </c>
    </row>
    <row r="46" spans="1:12" s="1" customFormat="1" ht="12.75">
      <c r="A46" s="25" t="s">
        <v>36</v>
      </c>
      <c r="B46" s="77">
        <f>'[1]Sheet1'!E46</f>
        <v>293.06</v>
      </c>
      <c r="C46" s="10">
        <f t="shared" si="5"/>
        <v>0.03432130342721157</v>
      </c>
      <c r="D46" s="26">
        <f t="shared" si="6"/>
        <v>6349.44113403414</v>
      </c>
      <c r="E46" s="26">
        <f t="shared" si="7"/>
        <v>10330.712331590683</v>
      </c>
      <c r="F46" s="26">
        <f t="shared" si="8"/>
        <v>16680.153465624822</v>
      </c>
      <c r="G46" s="45"/>
      <c r="H46" s="26">
        <v>25000</v>
      </c>
      <c r="I46" s="45"/>
      <c r="J46" s="26">
        <v>10000</v>
      </c>
      <c r="K46" s="45"/>
      <c r="L46" s="26">
        <f t="shared" si="9"/>
        <v>51680.153465624826</v>
      </c>
    </row>
    <row r="47" spans="1:12" s="1" customFormat="1" ht="12.75">
      <c r="A47" s="25" t="s">
        <v>37</v>
      </c>
      <c r="B47" s="77">
        <f>'[1]Sheet1'!E47</f>
        <v>193.59</v>
      </c>
      <c r="C47" s="10">
        <f t="shared" si="5"/>
        <v>0.022672016414638257</v>
      </c>
      <c r="D47" s="26">
        <f t="shared" si="6"/>
        <v>4194.323036708078</v>
      </c>
      <c r="E47" s="26">
        <f t="shared" si="7"/>
        <v>6824.276940806116</v>
      </c>
      <c r="F47" s="26">
        <f t="shared" si="8"/>
        <v>11018.599977514194</v>
      </c>
      <c r="G47" s="45"/>
      <c r="H47" s="26">
        <v>25000</v>
      </c>
      <c r="I47" s="45"/>
      <c r="J47" s="26">
        <v>10000</v>
      </c>
      <c r="K47" s="45"/>
      <c r="L47" s="26">
        <f t="shared" si="9"/>
        <v>46018.5999775142</v>
      </c>
    </row>
    <row r="48" spans="1:12" s="1" customFormat="1" ht="12.75">
      <c r="A48" s="25" t="s">
        <v>38</v>
      </c>
      <c r="B48" s="77">
        <f>'[1]Sheet1'!E48</f>
        <v>198.13</v>
      </c>
      <c r="C48" s="10">
        <f t="shared" si="5"/>
        <v>0.023203712031779934</v>
      </c>
      <c r="D48" s="26">
        <f t="shared" si="6"/>
        <v>4292.686725879288</v>
      </c>
      <c r="E48" s="26">
        <f t="shared" si="7"/>
        <v>6984.31732156576</v>
      </c>
      <c r="F48" s="26">
        <f t="shared" si="8"/>
        <v>11277.004047445047</v>
      </c>
      <c r="G48" s="45"/>
      <c r="H48" s="26">
        <v>25000</v>
      </c>
      <c r="I48" s="45"/>
      <c r="J48" s="26">
        <v>10000</v>
      </c>
      <c r="K48" s="45"/>
      <c r="L48" s="26">
        <f t="shared" si="9"/>
        <v>46277.00404744505</v>
      </c>
    </row>
    <row r="49" spans="1:12" s="1" customFormat="1" ht="13.5" thickBot="1">
      <c r="A49" s="25" t="s">
        <v>39</v>
      </c>
      <c r="B49" s="86">
        <f>'[1]Sheet1'!E49</f>
        <v>268.02</v>
      </c>
      <c r="C49" s="27">
        <f t="shared" si="5"/>
        <v>0.0313887795828883</v>
      </c>
      <c r="D49" s="28">
        <f t="shared" si="6"/>
        <v>5806.9242228343355</v>
      </c>
      <c r="E49" s="28">
        <f t="shared" si="7"/>
        <v>9448.022654449378</v>
      </c>
      <c r="F49" s="28">
        <f t="shared" si="8"/>
        <v>15254.946877283714</v>
      </c>
      <c r="G49" s="45"/>
      <c r="H49" s="26">
        <v>25000</v>
      </c>
      <c r="I49" s="45"/>
      <c r="J49" s="26">
        <v>10000</v>
      </c>
      <c r="K49" s="45"/>
      <c r="L49" s="26">
        <f t="shared" si="9"/>
        <v>50254.94687728371</v>
      </c>
    </row>
    <row r="50" spans="1:12" s="30" customFormat="1" ht="12.75">
      <c r="A50" s="81"/>
      <c r="B50" s="73">
        <f>SUM(B30:B49)</f>
        <v>5466.230000000001</v>
      </c>
      <c r="C50" s="11">
        <f t="shared" si="5"/>
        <v>0.640169720988626</v>
      </c>
      <c r="D50" s="29">
        <f>SUM(D30:D49)</f>
        <v>118431.39838289582</v>
      </c>
      <c r="E50" s="29">
        <f>SUM(E30:E49)</f>
        <v>192691.0860175764</v>
      </c>
      <c r="F50" s="29">
        <f>SUM(F30:F49)</f>
        <v>311122.48440047214</v>
      </c>
      <c r="G50" s="48"/>
      <c r="H50" s="68">
        <f>SUM(H30:H49)</f>
        <v>500000</v>
      </c>
      <c r="I50" s="69"/>
      <c r="J50" s="68">
        <f>SUM(J30:J49)</f>
        <v>200000</v>
      </c>
      <c r="K50" s="62"/>
      <c r="L50" s="68">
        <f>SUM(L30:L49)</f>
        <v>1011122.4844004723</v>
      </c>
    </row>
    <row r="51" spans="1:12" s="60" customFormat="1" ht="13.5" thickBot="1">
      <c r="A51" s="84" t="s">
        <v>47</v>
      </c>
      <c r="B51" s="80"/>
      <c r="C51" s="56"/>
      <c r="D51" s="57">
        <v>0</v>
      </c>
      <c r="E51" s="57">
        <v>0</v>
      </c>
      <c r="F51" s="58">
        <v>0</v>
      </c>
      <c r="G51" s="59"/>
      <c r="H51" s="58">
        <v>0</v>
      </c>
      <c r="I51" s="70"/>
      <c r="J51" s="58">
        <v>10000</v>
      </c>
      <c r="K51" s="70"/>
      <c r="L51" s="26">
        <f>H51+J51+F51</f>
        <v>10000</v>
      </c>
    </row>
    <row r="52" spans="1:12" s="30" customFormat="1" ht="18" customHeight="1" thickBot="1">
      <c r="A52" s="85" t="s">
        <v>40</v>
      </c>
      <c r="B52" s="74">
        <f>B50+B27</f>
        <v>8538.720000000001</v>
      </c>
      <c r="C52" s="13">
        <f>B52/$B$52</f>
        <v>1</v>
      </c>
      <c r="D52" s="31">
        <f>D27+D50</f>
        <v>185000</v>
      </c>
      <c r="E52" s="31">
        <f>E27+E50</f>
        <v>301000</v>
      </c>
      <c r="F52" s="31">
        <f>F27+F50</f>
        <v>485999.9999999999</v>
      </c>
      <c r="G52" s="48"/>
      <c r="H52" s="31">
        <f>H50+H27</f>
        <v>825000</v>
      </c>
      <c r="I52" s="66"/>
      <c r="J52" s="31">
        <f>J50+J27+J51</f>
        <v>340000</v>
      </c>
      <c r="K52" s="67"/>
      <c r="L52" s="31">
        <f>L50+L27+L51</f>
        <v>1651000</v>
      </c>
    </row>
    <row r="53" spans="1:12" s="1" customFormat="1" ht="12.75">
      <c r="A53" s="9"/>
      <c r="D53" s="15"/>
      <c r="E53" s="15"/>
      <c r="G53" s="9"/>
      <c r="H53" s="9"/>
      <c r="I53" s="9"/>
      <c r="J53" s="45"/>
      <c r="K53" s="45"/>
      <c r="L53" s="15"/>
    </row>
    <row r="54" spans="4:11" s="14" customFormat="1" ht="12.75">
      <c r="D54" s="14">
        <v>185000</v>
      </c>
      <c r="E54" s="14">
        <v>301000</v>
      </c>
      <c r="G54" s="51"/>
      <c r="H54" s="51"/>
      <c r="I54" s="51"/>
      <c r="J54" s="51"/>
      <c r="K54" s="51"/>
    </row>
    <row r="55" spans="4:12" s="1" customFormat="1" ht="12.75">
      <c r="D55" s="15"/>
      <c r="E55" s="15"/>
      <c r="G55" s="9"/>
      <c r="H55" s="9"/>
      <c r="I55" s="9"/>
      <c r="J55" s="45"/>
      <c r="K55" s="45"/>
      <c r="L55" s="15"/>
    </row>
    <row r="56" spans="4:12" s="1" customFormat="1" ht="12.75">
      <c r="D56" s="15"/>
      <c r="E56" s="15"/>
      <c r="G56" s="9"/>
      <c r="H56" s="9"/>
      <c r="I56" s="9"/>
      <c r="J56" s="45"/>
      <c r="K56" s="45"/>
      <c r="L56" s="15"/>
    </row>
    <row r="57" spans="4:12" s="1" customFormat="1" ht="12.75">
      <c r="D57" s="15"/>
      <c r="E57" s="15"/>
      <c r="G57" s="9"/>
      <c r="H57" s="9"/>
      <c r="I57" s="9"/>
      <c r="J57" s="45"/>
      <c r="K57" s="45"/>
      <c r="L57" s="15"/>
    </row>
    <row r="58" spans="4:12" s="1" customFormat="1" ht="12.75">
      <c r="D58" s="15"/>
      <c r="E58" s="15"/>
      <c r="G58" s="9"/>
      <c r="H58" s="9"/>
      <c r="I58" s="9"/>
      <c r="J58" s="45"/>
      <c r="K58" s="45"/>
      <c r="L58" s="15"/>
    </row>
    <row r="59" spans="4:12" s="1" customFormat="1" ht="12.75">
      <c r="D59" s="15"/>
      <c r="E59" s="15"/>
      <c r="G59" s="9"/>
      <c r="H59" s="9"/>
      <c r="I59" s="9"/>
      <c r="J59" s="45"/>
      <c r="K59" s="45"/>
      <c r="L59" s="15"/>
    </row>
    <row r="60" spans="4:12" s="1" customFormat="1" ht="12.75">
      <c r="D60" s="15"/>
      <c r="E60" s="15"/>
      <c r="G60" s="9"/>
      <c r="H60" s="9"/>
      <c r="I60" s="9"/>
      <c r="J60" s="45"/>
      <c r="K60" s="45"/>
      <c r="L60" s="15"/>
    </row>
    <row r="61" spans="4:12" s="1" customFormat="1" ht="12.75">
      <c r="D61" s="15"/>
      <c r="E61" s="15"/>
      <c r="G61" s="9"/>
      <c r="H61" s="9"/>
      <c r="I61" s="9"/>
      <c r="J61" s="45"/>
      <c r="K61" s="45"/>
      <c r="L61" s="15"/>
    </row>
    <row r="62" spans="4:12" s="1" customFormat="1" ht="12.75">
      <c r="D62" s="15"/>
      <c r="E62" s="15"/>
      <c r="G62" s="9"/>
      <c r="H62" s="9"/>
      <c r="I62" s="9"/>
      <c r="J62" s="45"/>
      <c r="K62" s="45"/>
      <c r="L62" s="15"/>
    </row>
    <row r="63" spans="4:12" s="1" customFormat="1" ht="12.75">
      <c r="D63" s="15"/>
      <c r="E63" s="15"/>
      <c r="G63" s="9"/>
      <c r="H63" s="9"/>
      <c r="I63" s="9"/>
      <c r="J63" s="45"/>
      <c r="K63" s="45"/>
      <c r="L63" s="15"/>
    </row>
    <row r="64" spans="4:12" s="1" customFormat="1" ht="12.75">
      <c r="D64" s="15"/>
      <c r="E64" s="15"/>
      <c r="G64" s="9"/>
      <c r="H64" s="9"/>
      <c r="I64" s="9"/>
      <c r="J64" s="45"/>
      <c r="K64" s="45"/>
      <c r="L64" s="15"/>
    </row>
    <row r="65" spans="4:12" s="1" customFormat="1" ht="12.75">
      <c r="D65" s="15"/>
      <c r="E65" s="15"/>
      <c r="G65" s="9"/>
      <c r="H65" s="9"/>
      <c r="I65" s="9"/>
      <c r="J65" s="45"/>
      <c r="K65" s="45"/>
      <c r="L65" s="15"/>
    </row>
    <row r="66" spans="4:12" s="1" customFormat="1" ht="12.75">
      <c r="D66" s="15"/>
      <c r="E66" s="15"/>
      <c r="G66" s="9"/>
      <c r="H66" s="9"/>
      <c r="I66" s="9"/>
      <c r="J66" s="45"/>
      <c r="K66" s="45"/>
      <c r="L66" s="15"/>
    </row>
    <row r="67" spans="4:12" s="1" customFormat="1" ht="12.75">
      <c r="D67" s="15"/>
      <c r="E67" s="15"/>
      <c r="G67" s="9"/>
      <c r="H67" s="9"/>
      <c r="I67" s="9"/>
      <c r="J67" s="45"/>
      <c r="K67" s="45"/>
      <c r="L67" s="15"/>
    </row>
    <row r="68" spans="4:12" s="1" customFormat="1" ht="12.75">
      <c r="D68" s="15"/>
      <c r="E68" s="15"/>
      <c r="G68" s="9"/>
      <c r="H68" s="9"/>
      <c r="I68" s="9"/>
      <c r="J68" s="45"/>
      <c r="K68" s="45"/>
      <c r="L68" s="15"/>
    </row>
    <row r="69" spans="4:12" s="1" customFormat="1" ht="12.75">
      <c r="D69" s="15"/>
      <c r="E69" s="15"/>
      <c r="G69" s="9"/>
      <c r="H69" s="9"/>
      <c r="I69" s="9"/>
      <c r="J69" s="45"/>
      <c r="K69" s="45"/>
      <c r="L69" s="15"/>
    </row>
    <row r="70" spans="4:12" s="1" customFormat="1" ht="12.75">
      <c r="D70" s="15"/>
      <c r="E70" s="15"/>
      <c r="G70" s="9"/>
      <c r="H70" s="9"/>
      <c r="I70" s="9"/>
      <c r="J70" s="45"/>
      <c r="K70" s="45"/>
      <c r="L70" s="15"/>
    </row>
    <row r="71" spans="4:12" s="1" customFormat="1" ht="12.75">
      <c r="D71" s="15"/>
      <c r="E71" s="15"/>
      <c r="G71" s="9"/>
      <c r="H71" s="9"/>
      <c r="I71" s="9"/>
      <c r="J71" s="45"/>
      <c r="K71" s="45"/>
      <c r="L71" s="15"/>
    </row>
    <row r="72" spans="4:12" s="1" customFormat="1" ht="12.75">
      <c r="D72" s="15"/>
      <c r="E72" s="15"/>
      <c r="G72" s="9"/>
      <c r="H72" s="9"/>
      <c r="I72" s="9"/>
      <c r="J72" s="45"/>
      <c r="K72" s="45"/>
      <c r="L72" s="15"/>
    </row>
    <row r="73" spans="4:12" s="1" customFormat="1" ht="12.75">
      <c r="D73" s="15"/>
      <c r="E73" s="15"/>
      <c r="G73" s="9"/>
      <c r="H73" s="9"/>
      <c r="I73" s="9"/>
      <c r="J73" s="45"/>
      <c r="K73" s="45"/>
      <c r="L73" s="15"/>
    </row>
  </sheetData>
  <sheetProtection/>
  <printOptions/>
  <pageMargins left="0.66" right="0.62" top="1.27" bottom="0.56" header="0.45" footer="0.5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</dc:creator>
  <cp:keywords/>
  <dc:description/>
  <cp:lastModifiedBy>June Morse</cp:lastModifiedBy>
  <cp:lastPrinted>2015-11-26T08:23:52Z</cp:lastPrinted>
  <dcterms:created xsi:type="dcterms:W3CDTF">2006-08-10T21:48:27Z</dcterms:created>
  <dcterms:modified xsi:type="dcterms:W3CDTF">2015-12-08T15:07:14Z</dcterms:modified>
  <cp:category/>
  <cp:version/>
  <cp:contentType/>
  <cp:contentStatus/>
</cp:coreProperties>
</file>