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3905" windowHeight="12315" activeTab="0"/>
  </bookViews>
  <sheets>
    <sheet name="Council Tax Monitor 12-13" sheetId="1" r:id="rId1"/>
  </sheets>
  <definedNames>
    <definedName name="_xlnm.Print_Area" localSheetId="0">'Council Tax Monitor 12-13'!$A$1:$S$53</definedName>
  </definedNames>
  <calcPr fullCalcOnLoad="1"/>
</workbook>
</file>

<file path=xl/comments1.xml><?xml version="1.0" encoding="utf-8"?>
<comments xmlns="http://schemas.openxmlformats.org/spreadsheetml/2006/main">
  <authors>
    <author>Tasneem Issaji</author>
  </authors>
  <commentList>
    <comment ref="J25" authorId="0">
      <text>
        <r>
          <rPr>
            <sz val="8"/>
            <rFont val="Tahoma"/>
            <family val="2"/>
          </rPr>
          <t>Including Garden Squares
Standard Band D: £377.80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sz val="8"/>
            <rFont val="Tahoma"/>
            <family val="0"/>
          </rPr>
          <t xml:space="preserve">Includes Garden Squares
</t>
        </r>
      </text>
    </comment>
    <comment ref="J44" authorId="0">
      <text>
        <r>
          <rPr>
            <sz val="8"/>
            <rFont val="Tahoma"/>
            <family val="2"/>
          </rPr>
          <t>Includes W&amp;PCC</t>
        </r>
        <r>
          <rPr>
            <b/>
            <sz val="8"/>
            <rFont val="Tahoma"/>
            <family val="0"/>
          </rPr>
          <t xml:space="preserve">
</t>
        </r>
      </text>
    </comment>
    <comment ref="J45" authorId="0">
      <text>
        <r>
          <rPr>
            <sz val="8"/>
            <rFont val="Tahoma"/>
            <family val="2"/>
          </rPr>
          <t>Includes W&amp;PCC</t>
        </r>
      </text>
    </comment>
    <comment ref="J12" authorId="0">
      <text>
        <r>
          <rPr>
            <sz val="8"/>
            <rFont val="Tahoma"/>
            <family val="2"/>
          </rPr>
          <t>Includes Garden Squares</t>
        </r>
        <r>
          <rPr>
            <sz val="8"/>
            <rFont val="Tahoma"/>
            <family val="0"/>
          </rPr>
          <t xml:space="preserve">
</t>
        </r>
      </text>
    </comment>
    <comment ref="J13" authorId="0">
      <text>
        <r>
          <rPr>
            <sz val="8"/>
            <rFont val="Tahoma"/>
            <family val="2"/>
          </rPr>
          <t>Includes Garden Squares</t>
        </r>
        <r>
          <rPr>
            <b/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sz val="8"/>
            <rFont val="Tahoma"/>
            <family val="2"/>
          </rPr>
          <t>Includes Garden Squares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sz val="8"/>
            <rFont val="Tahoma"/>
            <family val="2"/>
          </rPr>
          <t>Includes Garden Squares</t>
        </r>
        <r>
          <rPr>
            <b/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sz val="8"/>
            <rFont val="Tahoma"/>
            <family val="2"/>
          </rPr>
          <t xml:space="preserve">Includes Garden Squares
</t>
        </r>
      </text>
    </comment>
    <comment ref="B25" authorId="0">
      <text>
        <r>
          <rPr>
            <sz val="8"/>
            <rFont val="Tahoma"/>
            <family val="2"/>
          </rPr>
          <t>Includes Garden Square
Standard Band D: £377.80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sz val="8"/>
            <rFont val="Tahoma"/>
            <family val="2"/>
          </rPr>
          <t>Includes W&amp;PCC</t>
        </r>
        <r>
          <rPr>
            <b/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sz val="8"/>
            <rFont val="Tahoma"/>
            <family val="2"/>
          </rPr>
          <t>Includes W&amp;PCC</t>
        </r>
      </text>
    </comment>
  </commentList>
</comments>
</file>

<file path=xl/sharedStrings.xml><?xml version="1.0" encoding="utf-8"?>
<sst xmlns="http://schemas.openxmlformats.org/spreadsheetml/2006/main" count="140" uniqueCount="55">
  <si>
    <t>Increase in</t>
  </si>
  <si>
    <t>council tax</t>
  </si>
  <si>
    <t>Taxbase for</t>
  </si>
  <si>
    <t>for the</t>
  </si>
  <si>
    <t>for area</t>
  </si>
  <si>
    <t>calculating</t>
  </si>
  <si>
    <t>authority</t>
  </si>
  <si>
    <t>of billing</t>
  </si>
  <si>
    <t>CT Income</t>
  </si>
  <si>
    <t>Exc GLA</t>
  </si>
  <si>
    <t>Inc GLA</t>
  </si>
  <si>
    <t>(inc GLA precept)</t>
  </si>
  <si>
    <t>(Band D)</t>
  </si>
  <si>
    <t>£</t>
  </si>
  <si>
    <t>%</t>
  </si>
  <si>
    <t>INNER LONDON</t>
  </si>
  <si>
    <t>City of London</t>
  </si>
  <si>
    <t>Camden</t>
  </si>
  <si>
    <t>Greenwich</t>
  </si>
  <si>
    <t>Hackney</t>
  </si>
  <si>
    <t>Hammersmith &amp; Fulham</t>
  </si>
  <si>
    <t>Islington</t>
  </si>
  <si>
    <t>Kensington &amp; Chelsea</t>
  </si>
  <si>
    <t>Lambeth</t>
  </si>
  <si>
    <t>Lewisham</t>
  </si>
  <si>
    <t>Southwark</t>
  </si>
  <si>
    <t>Tower Hamlets</t>
  </si>
  <si>
    <t>Wandsworth</t>
  </si>
  <si>
    <t>Westminster</t>
  </si>
  <si>
    <t>OUTER LONDON</t>
  </si>
  <si>
    <t>Barking &amp;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</si>
  <si>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</si>
  <si>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</si>
  <si>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</si>
  <si>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</si>
  <si>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</si>
  <si>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</si>
  <si>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</si>
  <si>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</si>
  <si>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</si>
  <si>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</si>
  <si>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</si>
  <si>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</si>
  <si>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Kingston-upon-Thames</t>
  </si>
  <si>
    <t>Merton</t>
  </si>
  <si>
    <t>Newham</t>
  </si>
  <si>
    <t>Redbridge</t>
  </si>
  <si>
    <t>Richmond-upon-Thames</t>
  </si>
  <si>
    <t>Sutton</t>
  </si>
  <si>
    <t>Waltham Forest</t>
  </si>
  <si>
    <t>Greater London Authority</t>
  </si>
  <si>
    <t>2011-12</t>
  </si>
  <si>
    <t>Average 2011-12</t>
  </si>
  <si>
    <t>2012-13</t>
  </si>
  <si>
    <t>Average 2012-13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</si>
</sst>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0_ ;[Red]\-0.00\ "/>
    <numFmt numFmtId="166" formatCode="0.0"/>
    <numFmt numFmtId="167" formatCode="0.0%"/>
    <numFmt numFmtId="168" formatCode="_-* #,##0_-;\-* #,##0_-;_-* &quot;-&quot;??_-;_-@_-"/>
    <numFmt numFmtId="169" formatCode="#,##0_ ;\-#,##0\ "/>
    <numFmt numFmtId="170" formatCode="&quot;£&quot;#,##0.00"/>
    <numFmt numFmtId="171" formatCode="&quot;£&quot;#,##0"/>
    <numFmt numFmtId="172" formatCode="#,##0.00_ ;[Red]\-#,##0.00\ 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2" borderId="0" xfId="0" applyFont="1" applyFill="1" applyAlignment="1">
      <alignment/>
    </xf>
    <xf numFmtId="164" fontId="6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right"/>
    </xf>
    <xf numFmtId="3" fontId="0" fillId="2" borderId="1" xfId="21" applyNumberFormat="1" applyFont="1" applyFill="1" applyBorder="1" applyAlignment="1" applyProtection="1">
      <alignment horizontal="right"/>
      <protection hidden="1"/>
    </xf>
    <xf numFmtId="0" fontId="0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10" fontId="0" fillId="2" borderId="1" xfId="21" applyNumberFormat="1" applyFont="1" applyFill="1" applyBorder="1" applyAlignment="1">
      <alignment horizontal="right"/>
    </xf>
    <xf numFmtId="165" fontId="0" fillId="2" borderId="1" xfId="2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10" fontId="4" fillId="2" borderId="1" xfId="21" applyNumberFormat="1" applyFont="1" applyFill="1" applyBorder="1" applyAlignment="1">
      <alignment horizontal="right"/>
    </xf>
    <xf numFmtId="165" fontId="4" fillId="2" borderId="1" xfId="21" applyNumberFormat="1" applyFont="1" applyFill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65" fontId="6" fillId="2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center" wrapText="1"/>
    </xf>
    <xf numFmtId="166" fontId="0" fillId="2" borderId="3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10" fontId="6" fillId="2" borderId="3" xfId="21" applyNumberFormat="1" applyFont="1" applyFill="1" applyBorder="1" applyAlignment="1">
      <alignment horizontal="right"/>
    </xf>
    <xf numFmtId="3" fontId="6" fillId="2" borderId="2" xfId="21" applyNumberFormat="1" applyFont="1" applyFill="1" applyBorder="1" applyAlignment="1">
      <alignment horizontal="right"/>
    </xf>
    <xf numFmtId="3" fontId="0" fillId="2" borderId="3" xfId="21" applyNumberFormat="1" applyFont="1" applyFill="1" applyBorder="1" applyAlignment="1" applyProtection="1">
      <alignment horizontal="right"/>
      <protection hidden="1"/>
    </xf>
    <xf numFmtId="3" fontId="0" fillId="2" borderId="2" xfId="21" applyNumberFormat="1" applyFont="1" applyFill="1" applyBorder="1" applyAlignment="1" applyProtection="1">
      <alignment horizontal="right"/>
      <protection hidden="1"/>
    </xf>
    <xf numFmtId="0" fontId="6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right"/>
    </xf>
    <xf numFmtId="4" fontId="0" fillId="2" borderId="3" xfId="0" applyNumberFormat="1" applyFont="1" applyFill="1" applyBorder="1" applyAlignment="1">
      <alignment horizontal="right"/>
    </xf>
    <xf numFmtId="4" fontId="0" fillId="2" borderId="3" xfId="15" applyNumberFormat="1" applyFont="1" applyFill="1" applyBorder="1" applyAlignment="1" applyProtection="1">
      <alignment horizontal="right"/>
      <protection hidden="1"/>
    </xf>
    <xf numFmtId="165" fontId="0" fillId="2" borderId="2" xfId="15" applyNumberFormat="1" applyFont="1" applyFill="1" applyBorder="1" applyAlignment="1" applyProtection="1">
      <alignment horizontal="right"/>
      <protection hidden="1"/>
    </xf>
    <xf numFmtId="164" fontId="6" fillId="2" borderId="4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3" fontId="0" fillId="2" borderId="6" xfId="21" applyNumberFormat="1" applyFont="1" applyFill="1" applyBorder="1" applyAlignment="1" applyProtection="1">
      <alignment horizontal="right"/>
      <protection hidden="1"/>
    </xf>
    <xf numFmtId="0" fontId="6" fillId="2" borderId="4" xfId="0" applyFont="1" applyFill="1" applyBorder="1" applyAlignment="1">
      <alignment horizontal="center"/>
    </xf>
    <xf numFmtId="164" fontId="6" fillId="2" borderId="7" xfId="0" applyNumberFormat="1" applyFont="1" applyFill="1" applyBorder="1" applyAlignment="1" quotePrefix="1">
      <alignment horizontal="center"/>
    </xf>
    <xf numFmtId="165" fontId="6" fillId="2" borderId="7" xfId="0" applyNumberFormat="1" applyFont="1" applyFill="1" applyBorder="1" applyAlignment="1" quotePrefix="1">
      <alignment horizontal="center"/>
    </xf>
    <xf numFmtId="0" fontId="6" fillId="2" borderId="7" xfId="0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4" fontId="8" fillId="2" borderId="8" xfId="21" applyNumberFormat="1" applyFont="1" applyFill="1" applyBorder="1" applyAlignment="1" applyProtection="1">
      <alignment horizontal="right"/>
      <protection hidden="1"/>
    </xf>
    <xf numFmtId="10" fontId="0" fillId="2" borderId="9" xfId="21" applyNumberFormat="1" applyFont="1" applyFill="1" applyBorder="1" applyAlignment="1">
      <alignment horizontal="right"/>
    </xf>
    <xf numFmtId="165" fontId="0" fillId="2" borderId="9" xfId="21" applyNumberFormat="1" applyFont="1" applyFill="1" applyBorder="1" applyAlignment="1">
      <alignment horizontal="right"/>
    </xf>
    <xf numFmtId="43" fontId="0" fillId="2" borderId="9" xfId="0" applyNumberFormat="1" applyFont="1" applyFill="1" applyBorder="1" applyAlignment="1">
      <alignment horizontal="right"/>
    </xf>
    <xf numFmtId="165" fontId="0" fillId="2" borderId="6" xfId="15" applyNumberFormat="1" applyFont="1" applyFill="1" applyBorder="1" applyAlignment="1" applyProtection="1">
      <alignment horizontal="right"/>
      <protection hidden="1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11" xfId="0" applyFont="1" applyFill="1" applyBorder="1" applyAlignment="1">
      <alignment/>
    </xf>
    <xf numFmtId="0" fontId="0" fillId="2" borderId="11" xfId="0" applyFont="1" applyFill="1" applyBorder="1" applyAlignment="1" applyProtection="1">
      <alignment horizontal="left"/>
      <protection hidden="1"/>
    </xf>
    <xf numFmtId="0" fontId="6" fillId="2" borderId="11" xfId="0" applyFont="1" applyFill="1" applyBorder="1" applyAlignment="1" applyProtection="1">
      <alignment horizontal="left"/>
      <protection hidden="1"/>
    </xf>
    <xf numFmtId="0" fontId="0" fillId="2" borderId="11" xfId="0" applyFont="1" applyFill="1" applyBorder="1" applyAlignment="1" applyProtection="1">
      <alignment/>
      <protection hidden="1"/>
    </xf>
    <xf numFmtId="0" fontId="6" fillId="2" borderId="13" xfId="0" applyFont="1" applyFill="1" applyBorder="1" applyAlignment="1" applyProtection="1">
      <alignment horizontal="left"/>
      <protection hidden="1"/>
    </xf>
    <xf numFmtId="0" fontId="0" fillId="2" borderId="4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3" fontId="0" fillId="2" borderId="8" xfId="21" applyNumberFormat="1" applyFont="1" applyFill="1" applyBorder="1" applyAlignment="1" applyProtection="1">
      <alignment horizontal="right"/>
      <protection hidden="1"/>
    </xf>
    <xf numFmtId="3" fontId="0" fillId="2" borderId="9" xfId="21" applyNumberFormat="1" applyFont="1" applyFill="1" applyBorder="1" applyAlignment="1" applyProtection="1">
      <alignment horizontal="right"/>
      <protection hidden="1"/>
    </xf>
    <xf numFmtId="0" fontId="7" fillId="2" borderId="14" xfId="0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5" fontId="6" fillId="2" borderId="15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165" fontId="6" fillId="2" borderId="16" xfId="0" applyNumberFormat="1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4" fontId="0" fillId="2" borderId="3" xfId="15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4" fontId="5" fillId="3" borderId="3" xfId="0" applyNumberFormat="1" applyFont="1" applyFill="1" applyBorder="1" applyAlignment="1">
      <alignment horizontal="right"/>
    </xf>
    <xf numFmtId="3" fontId="5" fillId="3" borderId="2" xfId="21" applyNumberFormat="1" applyFont="1" applyFill="1" applyBorder="1" applyAlignment="1" applyProtection="1">
      <alignment horizontal="right"/>
      <protection hidden="1"/>
    </xf>
    <xf numFmtId="4" fontId="5" fillId="3" borderId="3" xfId="15" applyNumberFormat="1" applyFont="1" applyFill="1" applyBorder="1" applyAlignment="1" applyProtection="1">
      <alignment horizontal="right"/>
      <protection hidden="1"/>
    </xf>
    <xf numFmtId="3" fontId="0" fillId="3" borderId="2" xfId="0" applyNumberFormat="1" applyFont="1" applyFill="1" applyBorder="1" applyAlignment="1">
      <alignment horizontal="right"/>
    </xf>
    <xf numFmtId="4" fontId="0" fillId="3" borderId="3" xfId="0" applyNumberFormat="1" applyFont="1" applyFill="1" applyBorder="1" applyAlignment="1">
      <alignment horizontal="right"/>
    </xf>
    <xf numFmtId="4" fontId="0" fillId="3" borderId="3" xfId="15" applyNumberFormat="1" applyFont="1" applyFill="1" applyBorder="1" applyAlignment="1">
      <alignment horizontal="right"/>
    </xf>
    <xf numFmtId="3" fontId="0" fillId="3" borderId="6" xfId="21" applyNumberFormat="1" applyFont="1" applyFill="1" applyBorder="1" applyAlignment="1" applyProtection="1">
      <alignment horizontal="right"/>
      <protection hidden="1"/>
    </xf>
    <xf numFmtId="4" fontId="0" fillId="3" borderId="8" xfId="21" applyNumberFormat="1" applyFont="1" applyFill="1" applyBorder="1" applyAlignment="1" applyProtection="1">
      <alignment horizontal="right"/>
      <protection hidden="1"/>
    </xf>
    <xf numFmtId="3" fontId="0" fillId="3" borderId="2" xfId="21" applyNumberFormat="1" applyFont="1" applyFill="1" applyBorder="1" applyAlignment="1" applyProtection="1">
      <alignment horizontal="right"/>
      <protection hidden="1"/>
    </xf>
    <xf numFmtId="43" fontId="0" fillId="3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horizontal="left"/>
      <protection hidden="1"/>
    </xf>
    <xf numFmtId="4" fontId="8" fillId="2" borderId="0" xfId="21" applyNumberFormat="1" applyFont="1" applyFill="1" applyBorder="1" applyAlignment="1" applyProtection="1">
      <alignment horizontal="right"/>
      <protection hidden="1"/>
    </xf>
    <xf numFmtId="10" fontId="0" fillId="2" borderId="0" xfId="21" applyNumberFormat="1" applyFont="1" applyFill="1" applyBorder="1" applyAlignment="1">
      <alignment horizontal="right"/>
    </xf>
    <xf numFmtId="165" fontId="0" fillId="2" borderId="0" xfId="21" applyNumberFormat="1" applyFont="1" applyFill="1" applyBorder="1" applyAlignment="1">
      <alignment horizontal="right"/>
    </xf>
    <xf numFmtId="43" fontId="0" fillId="2" borderId="0" xfId="0" applyNumberFormat="1" applyFont="1" applyFill="1" applyBorder="1" applyAlignment="1">
      <alignment horizontal="right"/>
    </xf>
    <xf numFmtId="165" fontId="0" fillId="2" borderId="0" xfId="15" applyNumberFormat="1" applyFont="1" applyFill="1" applyBorder="1" applyAlignment="1" applyProtection="1">
      <alignment horizontal="right"/>
      <protection hidden="1"/>
    </xf>
    <xf numFmtId="3" fontId="0" fillId="2" borderId="0" xfId="21" applyNumberFormat="1" applyFont="1" applyFill="1" applyBorder="1" applyAlignment="1" applyProtection="1">
      <alignment horizontal="right"/>
      <protection hidden="1"/>
    </xf>
    <xf numFmtId="4" fontId="0" fillId="2" borderId="0" xfId="21" applyNumberFormat="1" applyFont="1" applyFill="1" applyBorder="1" applyAlignment="1" applyProtection="1">
      <alignment horizontal="right"/>
      <protection hidden="1"/>
    </xf>
    <xf numFmtId="3" fontId="5" fillId="2" borderId="0" xfId="21" applyNumberFormat="1" applyFont="1" applyFill="1" applyBorder="1" applyAlignment="1" applyProtection="1">
      <alignment horizontal="right"/>
      <protection hidden="1"/>
    </xf>
    <xf numFmtId="3" fontId="5" fillId="2" borderId="1" xfId="21" applyNumberFormat="1" applyFont="1" applyFill="1" applyBorder="1" applyAlignment="1" applyProtection="1">
      <alignment horizontal="right"/>
      <protection hidden="1"/>
    </xf>
    <xf numFmtId="3" fontId="5" fillId="2" borderId="2" xfId="21" applyNumberFormat="1" applyFont="1" applyFill="1" applyBorder="1" applyAlignment="1" applyProtection="1">
      <alignment horizontal="right"/>
      <protection hidden="1"/>
    </xf>
    <xf numFmtId="169" fontId="0" fillId="2" borderId="2" xfId="0" applyNumberFormat="1" applyFont="1" applyFill="1" applyBorder="1" applyAlignment="1">
      <alignment horizontal="right"/>
    </xf>
    <xf numFmtId="169" fontId="5" fillId="2" borderId="2" xfId="0" applyNumberFormat="1" applyFont="1" applyFill="1" applyBorder="1" applyAlignment="1">
      <alignment horizontal="right"/>
    </xf>
    <xf numFmtId="4" fontId="5" fillId="2" borderId="2" xfId="21" applyNumberFormat="1" applyFont="1" applyFill="1" applyBorder="1" applyAlignment="1" applyProtection="1">
      <alignment horizontal="right"/>
      <protection hidden="1"/>
    </xf>
    <xf numFmtId="3" fontId="5" fillId="2" borderId="9" xfId="21" applyNumberFormat="1" applyFont="1" applyFill="1" applyBorder="1" applyAlignment="1" applyProtection="1">
      <alignment horizontal="righ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9525</xdr:colOff>
      <xdr:row>6</xdr:row>
      <xdr:rowOff>28575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3526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9"/>
  <sheetViews>
    <sheetView tabSelected="1" zoomScale="80" zoomScaleNormal="8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24" sqref="F24"/>
    </sheetView>
  </sheetViews>
  <sheetFormatPr defaultColWidth="9.140625" defaultRowHeight="12.75"/>
  <cols>
    <col min="1" max="1" width="35.57421875" style="6" customWidth="1"/>
    <col min="2" max="2" width="18.28125" style="22" bestFit="1" customWidth="1"/>
    <col min="3" max="4" width="12.140625" style="1" bestFit="1" customWidth="1"/>
    <col min="5" max="7" width="18.421875" style="1" bestFit="1" customWidth="1"/>
    <col min="8" max="8" width="16.140625" style="1" bestFit="1" customWidth="1"/>
    <col min="9" max="9" width="15.28125" style="23" customWidth="1"/>
    <col min="10" max="11" width="17.140625" style="1" customWidth="1"/>
    <col min="12" max="12" width="17.7109375" style="1" customWidth="1"/>
    <col min="13" max="13" width="17.140625" style="1" customWidth="1"/>
    <col min="14" max="15" width="18.421875" style="1" bestFit="1" customWidth="1"/>
    <col min="16" max="17" width="15.8515625" style="1" bestFit="1" customWidth="1"/>
    <col min="18" max="18" width="17.28125" style="1" bestFit="1" customWidth="1"/>
    <col min="19" max="19" width="16.8515625" style="1" bestFit="1" customWidth="1"/>
    <col min="20" max="20" width="12.00390625" style="1" customWidth="1"/>
    <col min="21" max="16384" width="9.140625" style="1" customWidth="1"/>
  </cols>
  <sheetData>
    <row r="1" spans="1:19" ht="18" customHeight="1">
      <c r="A1" s="58"/>
      <c r="B1" s="56" t="s">
        <v>52</v>
      </c>
      <c r="C1" s="46" t="s">
        <v>0</v>
      </c>
      <c r="D1" s="47" t="s">
        <v>0</v>
      </c>
      <c r="E1" s="48" t="s">
        <v>52</v>
      </c>
      <c r="F1" s="49" t="s">
        <v>0</v>
      </c>
      <c r="G1" s="50" t="s">
        <v>0</v>
      </c>
      <c r="H1" s="42" t="s">
        <v>51</v>
      </c>
      <c r="I1" s="43" t="s">
        <v>53</v>
      </c>
      <c r="J1" s="45" t="s">
        <v>54</v>
      </c>
      <c r="K1" s="46" t="s">
        <v>0</v>
      </c>
      <c r="L1" s="47" t="s">
        <v>0</v>
      </c>
      <c r="M1" s="48" t="s">
        <v>53</v>
      </c>
      <c r="N1" s="49" t="s">
        <v>0</v>
      </c>
      <c r="O1" s="50" t="s">
        <v>0</v>
      </c>
      <c r="P1" s="70"/>
      <c r="Q1" s="71"/>
      <c r="R1" s="71"/>
      <c r="S1" s="72"/>
    </row>
    <row r="2" spans="1:19" ht="18" customHeight="1">
      <c r="A2" s="59"/>
      <c r="B2" s="57" t="s">
        <v>1</v>
      </c>
      <c r="C2" s="2" t="s">
        <v>1</v>
      </c>
      <c r="D2" s="3" t="s">
        <v>1</v>
      </c>
      <c r="E2" s="4" t="s">
        <v>1</v>
      </c>
      <c r="F2" s="2" t="s">
        <v>1</v>
      </c>
      <c r="G2" s="24" t="s">
        <v>1</v>
      </c>
      <c r="H2" s="26" t="s">
        <v>2</v>
      </c>
      <c r="I2" s="27" t="s">
        <v>2</v>
      </c>
      <c r="J2" s="36" t="s">
        <v>1</v>
      </c>
      <c r="K2" s="2" t="s">
        <v>1</v>
      </c>
      <c r="L2" s="3" t="s">
        <v>1</v>
      </c>
      <c r="M2" s="4" t="s">
        <v>1</v>
      </c>
      <c r="N2" s="2" t="s">
        <v>1</v>
      </c>
      <c r="O2" s="24" t="s">
        <v>1</v>
      </c>
      <c r="P2" s="73"/>
      <c r="Q2" s="5"/>
      <c r="R2" s="5"/>
      <c r="S2" s="74"/>
    </row>
    <row r="3" spans="1:19" ht="18" customHeight="1">
      <c r="A3" s="60"/>
      <c r="B3" s="57" t="s">
        <v>3</v>
      </c>
      <c r="C3" s="2" t="s">
        <v>3</v>
      </c>
      <c r="D3" s="3" t="s">
        <v>3</v>
      </c>
      <c r="E3" s="4" t="s">
        <v>4</v>
      </c>
      <c r="F3" s="2" t="s">
        <v>4</v>
      </c>
      <c r="G3" s="24" t="s">
        <v>4</v>
      </c>
      <c r="H3" s="26" t="s">
        <v>5</v>
      </c>
      <c r="I3" s="27" t="s">
        <v>5</v>
      </c>
      <c r="J3" s="36" t="s">
        <v>3</v>
      </c>
      <c r="K3" s="2" t="s">
        <v>3</v>
      </c>
      <c r="L3" s="3" t="s">
        <v>3</v>
      </c>
      <c r="M3" s="4" t="s">
        <v>4</v>
      </c>
      <c r="N3" s="2" t="s">
        <v>4</v>
      </c>
      <c r="O3" s="24" t="s">
        <v>4</v>
      </c>
      <c r="P3" s="26" t="s">
        <v>51</v>
      </c>
      <c r="Q3" s="2" t="s">
        <v>53</v>
      </c>
      <c r="R3" s="2" t="s">
        <v>51</v>
      </c>
      <c r="S3" s="75" t="s">
        <v>53</v>
      </c>
    </row>
    <row r="4" spans="1:19" ht="18" customHeight="1">
      <c r="A4" s="60"/>
      <c r="B4" s="57" t="s">
        <v>6</v>
      </c>
      <c r="C4" s="2" t="s">
        <v>6</v>
      </c>
      <c r="D4" s="3" t="s">
        <v>6</v>
      </c>
      <c r="E4" s="4" t="s">
        <v>7</v>
      </c>
      <c r="F4" s="2" t="s">
        <v>7</v>
      </c>
      <c r="G4" s="24" t="s">
        <v>7</v>
      </c>
      <c r="H4" s="26" t="s">
        <v>1</v>
      </c>
      <c r="I4" s="27" t="s">
        <v>1</v>
      </c>
      <c r="J4" s="36" t="s">
        <v>6</v>
      </c>
      <c r="K4" s="2" t="s">
        <v>6</v>
      </c>
      <c r="L4" s="3" t="s">
        <v>6</v>
      </c>
      <c r="M4" s="4" t="s">
        <v>7</v>
      </c>
      <c r="N4" s="2" t="s">
        <v>7</v>
      </c>
      <c r="O4" s="24" t="s">
        <v>7</v>
      </c>
      <c r="P4" s="26" t="s">
        <v>8</v>
      </c>
      <c r="Q4" s="2" t="s">
        <v>8</v>
      </c>
      <c r="R4" s="2" t="s">
        <v>8</v>
      </c>
      <c r="S4" s="75" t="s">
        <v>8</v>
      </c>
    </row>
    <row r="5" spans="1:19" ht="18" customHeight="1">
      <c r="A5" s="61"/>
      <c r="B5" s="57"/>
      <c r="C5" s="2"/>
      <c r="D5" s="3"/>
      <c r="E5" s="4" t="s">
        <v>6</v>
      </c>
      <c r="F5" s="2" t="s">
        <v>6</v>
      </c>
      <c r="G5" s="24" t="s">
        <v>6</v>
      </c>
      <c r="H5" s="28"/>
      <c r="I5" s="29"/>
      <c r="J5" s="36"/>
      <c r="K5" s="2"/>
      <c r="L5" s="3"/>
      <c r="M5" s="4" t="s">
        <v>6</v>
      </c>
      <c r="N5" s="2" t="s">
        <v>6</v>
      </c>
      <c r="O5" s="24" t="s">
        <v>6</v>
      </c>
      <c r="P5" s="26" t="s">
        <v>9</v>
      </c>
      <c r="Q5" s="2" t="s">
        <v>9</v>
      </c>
      <c r="R5" s="2" t="s">
        <v>10</v>
      </c>
      <c r="S5" s="75" t="s">
        <v>10</v>
      </c>
    </row>
    <row r="6" spans="1:19" ht="18" customHeight="1">
      <c r="A6" s="62"/>
      <c r="B6" s="57"/>
      <c r="C6" s="2"/>
      <c r="D6" s="3"/>
      <c r="E6" s="4" t="s">
        <v>11</v>
      </c>
      <c r="F6" s="4" t="s">
        <v>11</v>
      </c>
      <c r="G6" s="24" t="s">
        <v>11</v>
      </c>
      <c r="H6" s="26"/>
      <c r="I6" s="27"/>
      <c r="J6" s="36"/>
      <c r="K6" s="2"/>
      <c r="L6" s="3"/>
      <c r="M6" s="4" t="s">
        <v>11</v>
      </c>
      <c r="N6" s="4" t="s">
        <v>11</v>
      </c>
      <c r="O6" s="24" t="s">
        <v>11</v>
      </c>
      <c r="P6" s="28"/>
      <c r="Q6" s="2"/>
      <c r="R6" s="2"/>
      <c r="S6" s="76"/>
    </row>
    <row r="7" spans="1:19" ht="18" customHeight="1">
      <c r="A7" s="63"/>
      <c r="B7" s="57" t="s">
        <v>12</v>
      </c>
      <c r="C7" s="2" t="s">
        <v>12</v>
      </c>
      <c r="D7" s="3" t="s">
        <v>12</v>
      </c>
      <c r="E7" s="4" t="s">
        <v>12</v>
      </c>
      <c r="F7" s="2" t="s">
        <v>12</v>
      </c>
      <c r="G7" s="24" t="s">
        <v>12</v>
      </c>
      <c r="H7" s="26"/>
      <c r="I7" s="27"/>
      <c r="J7" s="36" t="s">
        <v>12</v>
      </c>
      <c r="K7" s="2" t="s">
        <v>12</v>
      </c>
      <c r="L7" s="3" t="s">
        <v>12</v>
      </c>
      <c r="M7" s="4" t="s">
        <v>12</v>
      </c>
      <c r="N7" s="2" t="s">
        <v>12</v>
      </c>
      <c r="O7" s="24" t="s">
        <v>12</v>
      </c>
      <c r="P7" s="26"/>
      <c r="Q7" s="2"/>
      <c r="R7" s="2"/>
      <c r="S7" s="75"/>
    </row>
    <row r="8" spans="1:19" ht="18" customHeight="1">
      <c r="A8" s="64"/>
      <c r="B8" s="79" t="s">
        <v>13</v>
      </c>
      <c r="C8" s="80" t="s">
        <v>14</v>
      </c>
      <c r="D8" s="81" t="s">
        <v>13</v>
      </c>
      <c r="E8" s="82" t="s">
        <v>13</v>
      </c>
      <c r="F8" s="80" t="s">
        <v>14</v>
      </c>
      <c r="G8" s="83" t="s">
        <v>13</v>
      </c>
      <c r="H8" s="84"/>
      <c r="I8" s="85"/>
      <c r="J8" s="86" t="s">
        <v>13</v>
      </c>
      <c r="K8" s="80" t="s">
        <v>14</v>
      </c>
      <c r="L8" s="81" t="s">
        <v>13</v>
      </c>
      <c r="M8" s="82" t="s">
        <v>13</v>
      </c>
      <c r="N8" s="80" t="s">
        <v>14</v>
      </c>
      <c r="O8" s="83" t="s">
        <v>13</v>
      </c>
      <c r="P8" s="84"/>
      <c r="Q8" s="80"/>
      <c r="R8" s="80"/>
      <c r="S8" s="87"/>
    </row>
    <row r="9" spans="1:23" ht="14.25" customHeight="1">
      <c r="A9" s="61" t="s">
        <v>15</v>
      </c>
      <c r="B9" s="37"/>
      <c r="C9" s="7"/>
      <c r="D9" s="8"/>
      <c r="E9" s="7"/>
      <c r="F9" s="7"/>
      <c r="G9" s="25"/>
      <c r="H9" s="30"/>
      <c r="I9" s="31"/>
      <c r="J9" s="90"/>
      <c r="K9" s="7"/>
      <c r="L9" s="8"/>
      <c r="M9" s="7"/>
      <c r="N9" s="7"/>
      <c r="O9" s="25"/>
      <c r="P9" s="34"/>
      <c r="Q9" s="111"/>
      <c r="R9" s="9"/>
      <c r="S9" s="112"/>
      <c r="T9" s="10"/>
      <c r="U9" s="10"/>
      <c r="V9" s="10"/>
      <c r="W9" s="10"/>
    </row>
    <row r="10" spans="1:23" ht="14.25" customHeight="1">
      <c r="A10" s="65"/>
      <c r="B10" s="37"/>
      <c r="C10" s="11"/>
      <c r="D10" s="8"/>
      <c r="E10" s="18">
        <f>E11-B11</f>
        <v>81.87</v>
      </c>
      <c r="F10" s="11"/>
      <c r="G10" s="25"/>
      <c r="H10" s="32"/>
      <c r="I10" s="33"/>
      <c r="J10" s="90"/>
      <c r="K10" s="11"/>
      <c r="L10" s="8"/>
      <c r="M10" s="7"/>
      <c r="N10" s="11"/>
      <c r="O10" s="25"/>
      <c r="P10" s="34"/>
      <c r="Q10" s="111"/>
      <c r="R10" s="9"/>
      <c r="S10" s="112"/>
      <c r="T10" s="10"/>
      <c r="U10" s="10"/>
      <c r="V10" s="10"/>
      <c r="W10" s="10"/>
    </row>
    <row r="11" spans="1:23" s="15" customFormat="1" ht="14.25" customHeight="1">
      <c r="A11" s="66" t="s">
        <v>16</v>
      </c>
      <c r="B11" s="39">
        <v>857.31</v>
      </c>
      <c r="C11" s="12">
        <v>0</v>
      </c>
      <c r="D11" s="13">
        <v>0</v>
      </c>
      <c r="E11" s="18">
        <v>939.18</v>
      </c>
      <c r="F11" s="12">
        <v>-0.011701567925918137</v>
      </c>
      <c r="G11" s="25">
        <v>-11.120000000000005</v>
      </c>
      <c r="H11" s="31">
        <v>6040.35</v>
      </c>
      <c r="I11" s="95">
        <v>6067.44</v>
      </c>
      <c r="J11" s="96">
        <v>857.31</v>
      </c>
      <c r="K11" s="12">
        <f>(J11-B11)/B11</f>
        <v>0</v>
      </c>
      <c r="L11" s="13">
        <f>J11-B11</f>
        <v>0</v>
      </c>
      <c r="M11" s="101">
        <f>J11+78.62</f>
        <v>935.93</v>
      </c>
      <c r="N11" s="12">
        <f>(M11-E11)/E11</f>
        <v>-0.0034604655124683237</v>
      </c>
      <c r="O11" s="25">
        <f>M11-E11</f>
        <v>-3.25</v>
      </c>
      <c r="P11" s="34">
        <f>H11*B11</f>
        <v>5178452.4585</v>
      </c>
      <c r="Q11" s="9">
        <f>I11*J11</f>
        <v>5201676.986399999</v>
      </c>
      <c r="R11" s="9">
        <f>H11*E11</f>
        <v>5672975.913</v>
      </c>
      <c r="S11" s="113">
        <f>I11*M11</f>
        <v>5678699.1192</v>
      </c>
      <c r="T11" s="10"/>
      <c r="U11" s="14"/>
      <c r="V11" s="14"/>
      <c r="W11" s="14"/>
    </row>
    <row r="12" spans="1:23" ht="14.25" customHeight="1">
      <c r="A12" s="66" t="s">
        <v>17</v>
      </c>
      <c r="B12" s="39">
        <v>1021.77</v>
      </c>
      <c r="C12" s="12">
        <v>0</v>
      </c>
      <c r="D12" s="13">
        <v>0</v>
      </c>
      <c r="E12" s="18">
        <v>1331.59</v>
      </c>
      <c r="F12" s="12">
        <v>0</v>
      </c>
      <c r="G12" s="25">
        <v>0</v>
      </c>
      <c r="H12" s="31">
        <v>96600</v>
      </c>
      <c r="I12" s="95">
        <v>97350</v>
      </c>
      <c r="J12" s="96">
        <v>1021.53</v>
      </c>
      <c r="K12" s="12">
        <f aca="true" t="shared" si="0" ref="K12:K53">(J12-B12)/B12</f>
        <v>-0.00023488652044981659</v>
      </c>
      <c r="L12" s="13">
        <f aca="true" t="shared" si="1" ref="L12:L51">J12-B12</f>
        <v>-0.2400000000000091</v>
      </c>
      <c r="M12" s="101">
        <f>J12+$J$53</f>
        <v>1328.25</v>
      </c>
      <c r="N12" s="12">
        <f aca="true" t="shared" si="2" ref="N12:N51">(M12-E12)/E12</f>
        <v>-0.0025082795755449637</v>
      </c>
      <c r="O12" s="25">
        <f aca="true" t="shared" si="3" ref="O12:O50">M12-E12</f>
        <v>-3.339999999999918</v>
      </c>
      <c r="P12" s="34">
        <f aca="true" t="shared" si="4" ref="P12:P51">H12*B12</f>
        <v>98702982</v>
      </c>
      <c r="Q12" s="9">
        <f aca="true" t="shared" si="5" ref="Q12:Q51">I12*J12</f>
        <v>99445945.5</v>
      </c>
      <c r="R12" s="9">
        <f aca="true" t="shared" si="6" ref="R12:R51">H12*E12</f>
        <v>128631593.99999999</v>
      </c>
      <c r="S12" s="113">
        <f aca="true" t="shared" si="7" ref="S12:S51">I12*M12</f>
        <v>129305137.5</v>
      </c>
      <c r="T12" s="10"/>
      <c r="U12" s="10"/>
      <c r="V12" s="10"/>
      <c r="W12" s="10"/>
    </row>
    <row r="13" spans="1:23" ht="14.25" customHeight="1">
      <c r="A13" s="66" t="s">
        <v>18</v>
      </c>
      <c r="B13" s="39">
        <v>981.04</v>
      </c>
      <c r="C13" s="12">
        <v>0</v>
      </c>
      <c r="D13" s="13">
        <v>0</v>
      </c>
      <c r="E13" s="18">
        <v>1290.86</v>
      </c>
      <c r="F13" s="12">
        <v>0</v>
      </c>
      <c r="G13" s="25">
        <v>0</v>
      </c>
      <c r="H13" s="31">
        <v>79602.01</v>
      </c>
      <c r="I13" s="95">
        <v>81019.08</v>
      </c>
      <c r="J13" s="96">
        <v>981.04</v>
      </c>
      <c r="K13" s="12">
        <f t="shared" si="0"/>
        <v>0</v>
      </c>
      <c r="L13" s="13">
        <f t="shared" si="1"/>
        <v>0</v>
      </c>
      <c r="M13" s="101">
        <f aca="true" t="shared" si="8" ref="M13:M50">J13+$J$53</f>
        <v>1287.76</v>
      </c>
      <c r="N13" s="12">
        <f t="shared" si="2"/>
        <v>-0.002401499775343499</v>
      </c>
      <c r="O13" s="25">
        <f t="shared" si="3"/>
        <v>-3.099999999999909</v>
      </c>
      <c r="P13" s="34">
        <f t="shared" si="4"/>
        <v>78092755.89039999</v>
      </c>
      <c r="Q13" s="9">
        <f t="shared" si="5"/>
        <v>79482958.2432</v>
      </c>
      <c r="R13" s="9">
        <f t="shared" si="6"/>
        <v>102755050.62859999</v>
      </c>
      <c r="S13" s="113">
        <f t="shared" si="7"/>
        <v>104333130.4608</v>
      </c>
      <c r="T13" s="10"/>
      <c r="U13" s="10"/>
      <c r="V13" s="10"/>
      <c r="W13" s="10"/>
    </row>
    <row r="14" spans="1:23" ht="14.25" customHeight="1">
      <c r="A14" s="66" t="s">
        <v>19</v>
      </c>
      <c r="B14" s="39">
        <v>998.45</v>
      </c>
      <c r="C14" s="12">
        <v>0</v>
      </c>
      <c r="D14" s="13">
        <v>0</v>
      </c>
      <c r="E14" s="18">
        <v>1308.27</v>
      </c>
      <c r="F14" s="12">
        <v>0</v>
      </c>
      <c r="G14" s="25">
        <v>0</v>
      </c>
      <c r="H14" s="31">
        <v>76093</v>
      </c>
      <c r="I14" s="95">
        <v>77352</v>
      </c>
      <c r="J14" s="96">
        <v>998.45</v>
      </c>
      <c r="K14" s="12">
        <f t="shared" si="0"/>
        <v>0</v>
      </c>
      <c r="L14" s="13">
        <f t="shared" si="1"/>
        <v>0</v>
      </c>
      <c r="M14" s="101">
        <f t="shared" si="8"/>
        <v>1305.17</v>
      </c>
      <c r="N14" s="12">
        <f t="shared" si="2"/>
        <v>-0.0023695414555098787</v>
      </c>
      <c r="O14" s="25">
        <f t="shared" si="3"/>
        <v>-3.099999999999909</v>
      </c>
      <c r="P14" s="34">
        <f t="shared" si="4"/>
        <v>75975055.85000001</v>
      </c>
      <c r="Q14" s="9">
        <f t="shared" si="5"/>
        <v>77232104.4</v>
      </c>
      <c r="R14" s="9">
        <f t="shared" si="6"/>
        <v>99550189.11</v>
      </c>
      <c r="S14" s="113">
        <f t="shared" si="7"/>
        <v>100957509.84</v>
      </c>
      <c r="T14" s="10"/>
      <c r="U14" s="10"/>
      <c r="V14" s="10"/>
      <c r="W14" s="10"/>
    </row>
    <row r="15" spans="1:23" ht="14.25" customHeight="1">
      <c r="A15" s="66" t="s">
        <v>20</v>
      </c>
      <c r="B15" s="39">
        <v>811.78</v>
      </c>
      <c r="C15" s="12">
        <v>0</v>
      </c>
      <c r="D15" s="13">
        <v>0</v>
      </c>
      <c r="E15" s="18">
        <v>1121.6</v>
      </c>
      <c r="F15" s="12">
        <v>0</v>
      </c>
      <c r="G15" s="25">
        <v>0</v>
      </c>
      <c r="H15" s="31">
        <v>79799</v>
      </c>
      <c r="I15" s="95">
        <v>80087</v>
      </c>
      <c r="J15" s="96">
        <v>781.34</v>
      </c>
      <c r="K15" s="12">
        <f t="shared" si="0"/>
        <v>-0.03749784424351418</v>
      </c>
      <c r="L15" s="13">
        <f t="shared" si="1"/>
        <v>-30.43999999999994</v>
      </c>
      <c r="M15" s="101">
        <f t="shared" si="8"/>
        <v>1088.06</v>
      </c>
      <c r="N15" s="12">
        <f t="shared" si="2"/>
        <v>-0.02990370898716117</v>
      </c>
      <c r="O15" s="25">
        <f t="shared" si="3"/>
        <v>-33.539999999999964</v>
      </c>
      <c r="P15" s="34">
        <f t="shared" si="4"/>
        <v>64779232.22</v>
      </c>
      <c r="Q15" s="9">
        <f t="shared" si="5"/>
        <v>62575176.580000006</v>
      </c>
      <c r="R15" s="9">
        <f t="shared" si="6"/>
        <v>89502558.39999999</v>
      </c>
      <c r="S15" s="113">
        <f t="shared" si="7"/>
        <v>87139461.22</v>
      </c>
      <c r="T15" s="10"/>
      <c r="U15" s="10"/>
      <c r="V15" s="10"/>
      <c r="W15" s="10"/>
    </row>
    <row r="16" spans="1:23" ht="14.25" customHeight="1">
      <c r="A16" s="66"/>
      <c r="B16" s="39"/>
      <c r="C16" s="12"/>
      <c r="D16" s="13"/>
      <c r="E16" s="18"/>
      <c r="F16" s="12"/>
      <c r="G16" s="25"/>
      <c r="H16" s="31"/>
      <c r="I16" s="91"/>
      <c r="J16" s="92"/>
      <c r="K16" s="12"/>
      <c r="L16" s="13"/>
      <c r="M16" s="101"/>
      <c r="N16" s="12"/>
      <c r="O16" s="25"/>
      <c r="P16" s="34"/>
      <c r="Q16" s="111"/>
      <c r="R16" s="9"/>
      <c r="S16" s="114"/>
      <c r="T16" s="10"/>
      <c r="U16" s="10"/>
      <c r="V16" s="10"/>
      <c r="W16" s="10"/>
    </row>
    <row r="17" spans="1:23" ht="14.25" customHeight="1">
      <c r="A17" s="66" t="s">
        <v>21</v>
      </c>
      <c r="B17" s="39">
        <v>961.87</v>
      </c>
      <c r="C17" s="12">
        <v>0</v>
      </c>
      <c r="D17" s="13">
        <v>0</v>
      </c>
      <c r="E17" s="18">
        <v>1271.69</v>
      </c>
      <c r="F17" s="12">
        <v>0</v>
      </c>
      <c r="G17" s="25">
        <v>0</v>
      </c>
      <c r="H17" s="31">
        <v>87968.21</v>
      </c>
      <c r="I17" s="95">
        <v>89782</v>
      </c>
      <c r="J17" s="96">
        <v>961.87</v>
      </c>
      <c r="K17" s="12">
        <f t="shared" si="0"/>
        <v>0</v>
      </c>
      <c r="L17" s="13">
        <f t="shared" si="1"/>
        <v>0</v>
      </c>
      <c r="M17" s="101">
        <f t="shared" si="8"/>
        <v>1268.5900000000001</v>
      </c>
      <c r="N17" s="12">
        <f t="shared" si="2"/>
        <v>-0.002437701012039026</v>
      </c>
      <c r="O17" s="25">
        <f t="shared" si="3"/>
        <v>-3.099999999999909</v>
      </c>
      <c r="P17" s="34">
        <f t="shared" si="4"/>
        <v>84613982.1527</v>
      </c>
      <c r="Q17" s="9">
        <f t="shared" si="5"/>
        <v>86358612.34</v>
      </c>
      <c r="R17" s="9">
        <f t="shared" si="6"/>
        <v>111868292.9749</v>
      </c>
      <c r="S17" s="113">
        <f t="shared" si="7"/>
        <v>113896547.38000001</v>
      </c>
      <c r="T17" s="10"/>
      <c r="U17" s="10"/>
      <c r="V17" s="10"/>
      <c r="W17" s="10"/>
    </row>
    <row r="18" spans="1:23" ht="14.25" customHeight="1">
      <c r="A18" s="66" t="s">
        <v>22</v>
      </c>
      <c r="B18" s="39">
        <v>782.58</v>
      </c>
      <c r="C18" s="12">
        <v>-3.833326944451606E-05</v>
      </c>
      <c r="D18" s="13">
        <v>-0.029999999999972715</v>
      </c>
      <c r="E18" s="18">
        <v>1092.4</v>
      </c>
      <c r="F18" s="12">
        <v>-2.7461713793993862E-05</v>
      </c>
      <c r="G18" s="25">
        <v>-0.029999999999972715</v>
      </c>
      <c r="H18" s="31">
        <v>99526</v>
      </c>
      <c r="I18" s="95">
        <v>99699</v>
      </c>
      <c r="J18" s="96">
        <v>782.58</v>
      </c>
      <c r="K18" s="12">
        <f t="shared" si="0"/>
        <v>0</v>
      </c>
      <c r="L18" s="13">
        <f t="shared" si="1"/>
        <v>0</v>
      </c>
      <c r="M18" s="101">
        <f t="shared" si="8"/>
        <v>1089.3000000000002</v>
      </c>
      <c r="N18" s="12">
        <f t="shared" si="2"/>
        <v>-0.0028377883559135013</v>
      </c>
      <c r="O18" s="25">
        <f t="shared" si="3"/>
        <v>-3.099999999999909</v>
      </c>
      <c r="P18" s="34">
        <f t="shared" si="4"/>
        <v>77887057.08</v>
      </c>
      <c r="Q18" s="9">
        <f t="shared" si="5"/>
        <v>78022443.42</v>
      </c>
      <c r="R18" s="9">
        <f t="shared" si="6"/>
        <v>108722202.4</v>
      </c>
      <c r="S18" s="113">
        <f t="shared" si="7"/>
        <v>108602120.70000002</v>
      </c>
      <c r="T18" s="10"/>
      <c r="U18" s="10"/>
      <c r="V18" s="10"/>
      <c r="W18" s="10"/>
    </row>
    <row r="19" spans="1:23" ht="14.25" customHeight="1">
      <c r="A19" s="66" t="s">
        <v>23</v>
      </c>
      <c r="B19" s="39">
        <v>925.29</v>
      </c>
      <c r="C19" s="12">
        <v>0</v>
      </c>
      <c r="D19" s="13">
        <v>0</v>
      </c>
      <c r="E19" s="18">
        <v>1235.11</v>
      </c>
      <c r="F19" s="12">
        <v>0</v>
      </c>
      <c r="G19" s="25">
        <v>0</v>
      </c>
      <c r="H19" s="31">
        <v>106459</v>
      </c>
      <c r="I19" s="95">
        <v>108524</v>
      </c>
      <c r="J19" s="96">
        <v>925.29</v>
      </c>
      <c r="K19" s="12">
        <f t="shared" si="0"/>
        <v>0</v>
      </c>
      <c r="L19" s="13">
        <f t="shared" si="1"/>
        <v>0</v>
      </c>
      <c r="M19" s="101">
        <f t="shared" si="8"/>
        <v>1232.01</v>
      </c>
      <c r="N19" s="12">
        <f t="shared" si="2"/>
        <v>-0.002509897903830355</v>
      </c>
      <c r="O19" s="25">
        <f t="shared" si="3"/>
        <v>-3.099999999999909</v>
      </c>
      <c r="P19" s="34">
        <f t="shared" si="4"/>
        <v>98505448.11</v>
      </c>
      <c r="Q19" s="9">
        <f t="shared" si="5"/>
        <v>100416171.96</v>
      </c>
      <c r="R19" s="9">
        <f t="shared" si="6"/>
        <v>131488575.49</v>
      </c>
      <c r="S19" s="113">
        <f>I19*M19</f>
        <v>133702653.24</v>
      </c>
      <c r="T19" s="10"/>
      <c r="U19" s="10"/>
      <c r="V19" s="10"/>
      <c r="W19" s="10"/>
    </row>
    <row r="20" spans="1:23" ht="14.25" customHeight="1">
      <c r="A20" s="66" t="s">
        <v>24</v>
      </c>
      <c r="B20" s="39">
        <v>1042.11</v>
      </c>
      <c r="C20" s="12">
        <v>0</v>
      </c>
      <c r="D20" s="13">
        <v>0</v>
      </c>
      <c r="E20" s="18">
        <v>1351.9299999999998</v>
      </c>
      <c r="F20" s="12">
        <v>-1.6818450322371133E-16</v>
      </c>
      <c r="G20" s="25">
        <v>0</v>
      </c>
      <c r="H20" s="31">
        <v>88487</v>
      </c>
      <c r="I20" s="95">
        <v>89419.04</v>
      </c>
      <c r="J20" s="96">
        <v>1042.11</v>
      </c>
      <c r="K20" s="12">
        <f t="shared" si="0"/>
        <v>0</v>
      </c>
      <c r="L20" s="13">
        <f t="shared" si="1"/>
        <v>0</v>
      </c>
      <c r="M20" s="101">
        <f t="shared" si="8"/>
        <v>1348.83</v>
      </c>
      <c r="N20" s="12">
        <f t="shared" si="2"/>
        <v>-0.0022930181296368225</v>
      </c>
      <c r="O20" s="25">
        <f t="shared" si="3"/>
        <v>-3.099999999999909</v>
      </c>
      <c r="P20" s="34">
        <f t="shared" si="4"/>
        <v>92213187.57</v>
      </c>
      <c r="Q20" s="9">
        <f t="shared" si="5"/>
        <v>93184475.77439998</v>
      </c>
      <c r="R20" s="9">
        <f t="shared" si="6"/>
        <v>119628229.90999998</v>
      </c>
      <c r="S20" s="113">
        <f t="shared" si="7"/>
        <v>120611083.72319998</v>
      </c>
      <c r="T20" s="10"/>
      <c r="U20" s="10"/>
      <c r="V20" s="10"/>
      <c r="W20" s="10"/>
    </row>
    <row r="21" spans="1:23" ht="14.25" customHeight="1">
      <c r="A21" s="66" t="s">
        <v>25</v>
      </c>
      <c r="B21" s="39">
        <v>912.14</v>
      </c>
      <c r="C21" s="12">
        <v>0</v>
      </c>
      <c r="D21" s="13">
        <v>0</v>
      </c>
      <c r="E21" s="18">
        <v>1221.96</v>
      </c>
      <c r="F21" s="12">
        <v>0</v>
      </c>
      <c r="G21" s="25">
        <v>0</v>
      </c>
      <c r="H21" s="31">
        <v>98993.95</v>
      </c>
      <c r="I21" s="95">
        <v>100031.34</v>
      </c>
      <c r="J21" s="96">
        <v>912.14</v>
      </c>
      <c r="K21" s="12">
        <f t="shared" si="0"/>
        <v>0</v>
      </c>
      <c r="L21" s="13">
        <f t="shared" si="1"/>
        <v>0</v>
      </c>
      <c r="M21" s="101">
        <f t="shared" si="8"/>
        <v>1218.8600000000001</v>
      </c>
      <c r="N21" s="12">
        <f t="shared" si="2"/>
        <v>-0.0025369079184260606</v>
      </c>
      <c r="O21" s="25">
        <f t="shared" si="3"/>
        <v>-3.099999999999909</v>
      </c>
      <c r="P21" s="34">
        <f t="shared" si="4"/>
        <v>90296341.553</v>
      </c>
      <c r="Q21" s="9">
        <f t="shared" si="5"/>
        <v>91242586.4676</v>
      </c>
      <c r="R21" s="9">
        <f t="shared" si="6"/>
        <v>120966647.142</v>
      </c>
      <c r="S21" s="113">
        <f t="shared" si="7"/>
        <v>121924199.0724</v>
      </c>
      <c r="T21" s="10"/>
      <c r="U21" s="10"/>
      <c r="V21" s="10"/>
      <c r="W21" s="10"/>
    </row>
    <row r="22" spans="1:23" ht="14.25" customHeight="1">
      <c r="A22" s="66"/>
      <c r="B22" s="39"/>
      <c r="C22" s="12"/>
      <c r="D22" s="13"/>
      <c r="E22" s="18"/>
      <c r="F22" s="12"/>
      <c r="G22" s="25"/>
      <c r="H22" s="31"/>
      <c r="I22" s="91"/>
      <c r="J22" s="92"/>
      <c r="K22" s="12"/>
      <c r="L22" s="13"/>
      <c r="M22" s="101"/>
      <c r="N22" s="12"/>
      <c r="O22" s="25"/>
      <c r="P22" s="34"/>
      <c r="Q22" s="111"/>
      <c r="R22" s="9"/>
      <c r="S22" s="114"/>
      <c r="T22" s="10"/>
      <c r="U22" s="10"/>
      <c r="V22" s="10"/>
      <c r="W22" s="10"/>
    </row>
    <row r="23" spans="1:23" ht="14.25" customHeight="1">
      <c r="A23" s="66" t="s">
        <v>26</v>
      </c>
      <c r="B23" s="39">
        <v>885.52</v>
      </c>
      <c r="C23" s="12">
        <v>0</v>
      </c>
      <c r="D23" s="13">
        <v>0</v>
      </c>
      <c r="E23" s="18">
        <v>1195.34</v>
      </c>
      <c r="F23" s="12">
        <v>0</v>
      </c>
      <c r="G23" s="25">
        <v>0</v>
      </c>
      <c r="H23" s="31">
        <v>88917</v>
      </c>
      <c r="I23" s="95">
        <v>90828</v>
      </c>
      <c r="J23" s="96">
        <v>885.52</v>
      </c>
      <c r="K23" s="12">
        <f t="shared" si="0"/>
        <v>0</v>
      </c>
      <c r="L23" s="13">
        <f t="shared" si="1"/>
        <v>0</v>
      </c>
      <c r="M23" s="101">
        <f t="shared" si="8"/>
        <v>1192.24</v>
      </c>
      <c r="N23" s="12">
        <f t="shared" si="2"/>
        <v>-0.0025934043870362486</v>
      </c>
      <c r="O23" s="25">
        <f t="shared" si="3"/>
        <v>-3.099999999999909</v>
      </c>
      <c r="P23" s="34">
        <f t="shared" si="4"/>
        <v>78737781.84</v>
      </c>
      <c r="Q23" s="9">
        <f t="shared" si="5"/>
        <v>80430010.56</v>
      </c>
      <c r="R23" s="9">
        <f t="shared" si="6"/>
        <v>106286046.77999999</v>
      </c>
      <c r="S23" s="113">
        <f t="shared" si="7"/>
        <v>108288774.72</v>
      </c>
      <c r="T23" s="10"/>
      <c r="U23" s="10"/>
      <c r="V23" s="10"/>
      <c r="W23" s="10"/>
    </row>
    <row r="24" spans="1:23" ht="14.25" customHeight="1">
      <c r="A24" s="66" t="s">
        <v>27</v>
      </c>
      <c r="B24" s="39">
        <v>377.06</v>
      </c>
      <c r="C24" s="12">
        <v>0</v>
      </c>
      <c r="D24" s="13">
        <v>0</v>
      </c>
      <c r="E24" s="18">
        <v>686.88</v>
      </c>
      <c r="F24" s="12">
        <v>0</v>
      </c>
      <c r="G24" s="25">
        <v>0</v>
      </c>
      <c r="H24" s="31">
        <v>126901</v>
      </c>
      <c r="I24" s="95">
        <v>128358</v>
      </c>
      <c r="J24" s="96">
        <v>377</v>
      </c>
      <c r="K24" s="12">
        <f>(J24-B24)/B24</f>
        <v>-0.0001591258685620386</v>
      </c>
      <c r="L24" s="13">
        <f t="shared" si="1"/>
        <v>-0.060000000000002274</v>
      </c>
      <c r="M24" s="101">
        <f t="shared" si="8"/>
        <v>683.72</v>
      </c>
      <c r="N24" s="12">
        <f t="shared" si="2"/>
        <v>-0.004600512462147636</v>
      </c>
      <c r="O24" s="25">
        <f t="shared" si="3"/>
        <v>-3.159999999999968</v>
      </c>
      <c r="P24" s="34">
        <f t="shared" si="4"/>
        <v>47849291.06</v>
      </c>
      <c r="Q24" s="9">
        <f t="shared" si="5"/>
        <v>48390966</v>
      </c>
      <c r="R24" s="9">
        <f t="shared" si="6"/>
        <v>87165758.88</v>
      </c>
      <c r="S24" s="113">
        <f t="shared" si="7"/>
        <v>87760931.76</v>
      </c>
      <c r="T24" s="10"/>
      <c r="U24" s="10"/>
      <c r="V24" s="10"/>
      <c r="W24" s="10"/>
    </row>
    <row r="25" spans="1:23" ht="14.25" customHeight="1">
      <c r="A25" s="66" t="s">
        <v>28</v>
      </c>
      <c r="B25" s="39">
        <v>378.07</v>
      </c>
      <c r="C25" s="12">
        <v>0</v>
      </c>
      <c r="D25" s="13">
        <v>0</v>
      </c>
      <c r="E25" s="18">
        <v>687.89</v>
      </c>
      <c r="F25" s="12">
        <v>0</v>
      </c>
      <c r="G25" s="25">
        <v>0</v>
      </c>
      <c r="H25" s="31">
        <v>129928.08</v>
      </c>
      <c r="I25" s="95">
        <v>131409.09</v>
      </c>
      <c r="J25" s="96">
        <v>378.01</v>
      </c>
      <c r="K25" s="12">
        <f>(J25-B25)/B25</f>
        <v>-0.00015870076969873905</v>
      </c>
      <c r="L25" s="13">
        <f t="shared" si="1"/>
        <v>-0.060000000000002274</v>
      </c>
      <c r="M25" s="101">
        <f t="shared" si="8"/>
        <v>684.73</v>
      </c>
      <c r="N25" s="12">
        <f t="shared" si="2"/>
        <v>-0.004593757722891695</v>
      </c>
      <c r="O25" s="25">
        <f t="shared" si="3"/>
        <v>-3.159999999999968</v>
      </c>
      <c r="P25" s="34">
        <f t="shared" si="4"/>
        <v>49121909.2056</v>
      </c>
      <c r="Q25" s="9">
        <f t="shared" si="5"/>
        <v>49673950.1109</v>
      </c>
      <c r="R25" s="9">
        <f t="shared" si="6"/>
        <v>89376226.9512</v>
      </c>
      <c r="S25" s="113">
        <f t="shared" si="7"/>
        <v>89979746.1957</v>
      </c>
      <c r="T25" s="10"/>
      <c r="U25" s="10"/>
      <c r="V25" s="10"/>
      <c r="W25" s="10"/>
    </row>
    <row r="26" spans="1:23" ht="14.25" customHeight="1">
      <c r="A26" s="66"/>
      <c r="B26" s="39"/>
      <c r="C26" s="12"/>
      <c r="D26" s="13"/>
      <c r="E26" s="18"/>
      <c r="F26" s="12"/>
      <c r="G26" s="25"/>
      <c r="H26" s="31"/>
      <c r="I26" s="91"/>
      <c r="J26" s="92"/>
      <c r="K26" s="12"/>
      <c r="L26" s="13"/>
      <c r="M26" s="101"/>
      <c r="N26" s="12"/>
      <c r="O26" s="25"/>
      <c r="P26" s="34"/>
      <c r="Q26" s="111"/>
      <c r="R26" s="9"/>
      <c r="S26" s="113"/>
      <c r="T26" s="10"/>
      <c r="U26" s="10"/>
      <c r="V26" s="10"/>
      <c r="W26" s="10"/>
    </row>
    <row r="27" spans="1:23" ht="14.25" customHeight="1">
      <c r="A27" s="67" t="s">
        <v>29</v>
      </c>
      <c r="B27" s="39"/>
      <c r="C27" s="12"/>
      <c r="D27" s="13"/>
      <c r="E27" s="18"/>
      <c r="F27" s="12"/>
      <c r="G27" s="25"/>
      <c r="H27" s="31"/>
      <c r="I27" s="91"/>
      <c r="J27" s="92"/>
      <c r="K27" s="12"/>
      <c r="L27" s="13"/>
      <c r="M27" s="101"/>
      <c r="N27" s="12"/>
      <c r="O27" s="25"/>
      <c r="P27" s="34"/>
      <c r="Q27" s="111"/>
      <c r="R27" s="9"/>
      <c r="S27" s="114"/>
      <c r="T27" s="10"/>
      <c r="U27" s="10"/>
      <c r="V27" s="10"/>
      <c r="W27" s="10"/>
    </row>
    <row r="28" spans="1:23" ht="15" customHeight="1">
      <c r="A28" s="66"/>
      <c r="B28" s="39"/>
      <c r="C28" s="12"/>
      <c r="D28" s="13"/>
      <c r="E28" s="18"/>
      <c r="F28" s="12"/>
      <c r="G28" s="25"/>
      <c r="H28" s="31"/>
      <c r="I28" s="91"/>
      <c r="J28" s="92"/>
      <c r="K28" s="12"/>
      <c r="L28" s="13"/>
      <c r="M28" s="101"/>
      <c r="N28" s="12"/>
      <c r="O28" s="25"/>
      <c r="P28" s="34"/>
      <c r="Q28" s="111"/>
      <c r="R28" s="9"/>
      <c r="S28" s="114"/>
      <c r="T28" s="10"/>
      <c r="U28" s="10"/>
      <c r="V28" s="10"/>
      <c r="W28" s="10"/>
    </row>
    <row r="29" spans="1:23" ht="14.25" customHeight="1">
      <c r="A29" s="68" t="s">
        <v>30</v>
      </c>
      <c r="B29" s="39">
        <v>1016.4</v>
      </c>
      <c r="C29" s="12">
        <v>0</v>
      </c>
      <c r="D29" s="13">
        <v>0</v>
      </c>
      <c r="E29" s="18">
        <v>1326.22</v>
      </c>
      <c r="F29" s="12">
        <v>0</v>
      </c>
      <c r="G29" s="25">
        <v>0</v>
      </c>
      <c r="H29" s="31">
        <v>52723.7</v>
      </c>
      <c r="I29" s="95">
        <v>53086.9</v>
      </c>
      <c r="J29" s="96">
        <v>1016.4</v>
      </c>
      <c r="K29" s="12">
        <f t="shared" si="0"/>
        <v>0</v>
      </c>
      <c r="L29" s="13">
        <f t="shared" si="1"/>
        <v>0</v>
      </c>
      <c r="M29" s="101">
        <f t="shared" si="8"/>
        <v>1323.12</v>
      </c>
      <c r="N29" s="12">
        <f t="shared" si="2"/>
        <v>-0.0023374704046086898</v>
      </c>
      <c r="O29" s="25">
        <f t="shared" si="3"/>
        <v>-3.1000000000001364</v>
      </c>
      <c r="P29" s="34">
        <f t="shared" si="4"/>
        <v>53588368.67999999</v>
      </c>
      <c r="Q29" s="9">
        <f t="shared" si="5"/>
        <v>53957525.160000004</v>
      </c>
      <c r="R29" s="9">
        <f t="shared" si="6"/>
        <v>69923225.414</v>
      </c>
      <c r="S29" s="113">
        <f t="shared" si="7"/>
        <v>70240339.12799999</v>
      </c>
      <c r="T29" s="10"/>
      <c r="U29" s="10"/>
      <c r="V29" s="10"/>
      <c r="W29" s="10"/>
    </row>
    <row r="30" spans="1:23" ht="14.25" customHeight="1">
      <c r="A30" s="68" t="s">
        <v>31</v>
      </c>
      <c r="B30" s="39">
        <v>1113.2</v>
      </c>
      <c r="C30" s="12">
        <v>0</v>
      </c>
      <c r="D30" s="13">
        <v>0</v>
      </c>
      <c r="E30" s="18">
        <v>1423.02</v>
      </c>
      <c r="F30" s="12">
        <v>0</v>
      </c>
      <c r="G30" s="25">
        <v>0</v>
      </c>
      <c r="H30" s="31">
        <v>139657</v>
      </c>
      <c r="I30" s="95">
        <v>143178</v>
      </c>
      <c r="J30" s="96">
        <v>1113.2</v>
      </c>
      <c r="K30" s="12">
        <f t="shared" si="0"/>
        <v>0</v>
      </c>
      <c r="L30" s="13">
        <f t="shared" si="1"/>
        <v>0</v>
      </c>
      <c r="M30" s="101">
        <f t="shared" si="8"/>
        <v>1419.92</v>
      </c>
      <c r="N30" s="12">
        <f t="shared" si="2"/>
        <v>-0.0021784655169989945</v>
      </c>
      <c r="O30" s="25">
        <f t="shared" si="3"/>
        <v>-3.099999999999909</v>
      </c>
      <c r="P30" s="34">
        <f t="shared" si="4"/>
        <v>155466172.4</v>
      </c>
      <c r="Q30" s="9">
        <f t="shared" si="5"/>
        <v>159385749.6</v>
      </c>
      <c r="R30" s="9">
        <f t="shared" si="6"/>
        <v>198734704.14</v>
      </c>
      <c r="S30" s="113">
        <f t="shared" si="7"/>
        <v>203301305.76000002</v>
      </c>
      <c r="T30" s="10"/>
      <c r="U30" s="10"/>
      <c r="V30" s="10"/>
      <c r="W30" s="10"/>
    </row>
    <row r="31" spans="1:23" ht="14.25" customHeight="1">
      <c r="A31" s="68" t="s">
        <v>32</v>
      </c>
      <c r="B31" s="89">
        <v>1128.59</v>
      </c>
      <c r="C31" s="12">
        <v>0</v>
      </c>
      <c r="D31" s="13">
        <v>0</v>
      </c>
      <c r="E31" s="18">
        <v>1438.4099999999999</v>
      </c>
      <c r="F31" s="12">
        <v>-1.58072924578689E-16</v>
      </c>
      <c r="G31" s="25">
        <v>0</v>
      </c>
      <c r="H31" s="31">
        <v>84161</v>
      </c>
      <c r="I31" s="95">
        <v>84605</v>
      </c>
      <c r="J31" s="96">
        <v>1128.59</v>
      </c>
      <c r="K31" s="12">
        <f t="shared" si="0"/>
        <v>0</v>
      </c>
      <c r="L31" s="13">
        <f t="shared" si="1"/>
        <v>0</v>
      </c>
      <c r="M31" s="101">
        <f t="shared" si="8"/>
        <v>1435.31</v>
      </c>
      <c r="N31" s="12">
        <f t="shared" si="2"/>
        <v>-0.0021551574307741945</v>
      </c>
      <c r="O31" s="25">
        <f t="shared" si="3"/>
        <v>-3.099999999999909</v>
      </c>
      <c r="P31" s="34">
        <f t="shared" si="4"/>
        <v>94983262.99</v>
      </c>
      <c r="Q31" s="9">
        <f t="shared" si="5"/>
        <v>95484356.94999999</v>
      </c>
      <c r="R31" s="9">
        <f t="shared" si="6"/>
        <v>121058024.00999999</v>
      </c>
      <c r="S31" s="113">
        <f t="shared" si="7"/>
        <v>121434402.55</v>
      </c>
      <c r="T31" s="10"/>
      <c r="U31" s="10"/>
      <c r="V31" s="10"/>
      <c r="W31" s="10"/>
    </row>
    <row r="32" spans="1:23" ht="14.25" customHeight="1">
      <c r="A32" s="68" t="s">
        <v>33</v>
      </c>
      <c r="B32" s="39">
        <v>1058.94</v>
      </c>
      <c r="C32" s="12">
        <v>0</v>
      </c>
      <c r="D32" s="13">
        <v>0</v>
      </c>
      <c r="E32" s="18">
        <v>1368.76</v>
      </c>
      <c r="F32" s="12">
        <v>0</v>
      </c>
      <c r="G32" s="25">
        <v>0</v>
      </c>
      <c r="H32" s="31">
        <v>97252</v>
      </c>
      <c r="I32" s="95">
        <v>98398</v>
      </c>
      <c r="J32" s="96">
        <v>1058.94</v>
      </c>
      <c r="K32" s="12">
        <f t="shared" si="0"/>
        <v>0</v>
      </c>
      <c r="L32" s="13">
        <f t="shared" si="1"/>
        <v>0</v>
      </c>
      <c r="M32" s="101">
        <f t="shared" si="8"/>
        <v>1365.66</v>
      </c>
      <c r="N32" s="12">
        <f t="shared" si="2"/>
        <v>-0.002264823635991634</v>
      </c>
      <c r="O32" s="25">
        <f t="shared" si="3"/>
        <v>-3.099999999999909</v>
      </c>
      <c r="P32" s="34">
        <f t="shared" si="4"/>
        <v>102984032.88000001</v>
      </c>
      <c r="Q32" s="9">
        <f t="shared" si="5"/>
        <v>104197578.12</v>
      </c>
      <c r="R32" s="9">
        <f t="shared" si="6"/>
        <v>133114647.52</v>
      </c>
      <c r="S32" s="113">
        <f t="shared" si="7"/>
        <v>134378212.68</v>
      </c>
      <c r="T32" s="10"/>
      <c r="U32" s="10"/>
      <c r="V32" s="10"/>
      <c r="W32" s="10"/>
    </row>
    <row r="33" spans="1:23" ht="14.25" customHeight="1">
      <c r="A33" s="68" t="s">
        <v>34</v>
      </c>
      <c r="B33" s="39">
        <v>991.31</v>
      </c>
      <c r="C33" s="12">
        <v>0</v>
      </c>
      <c r="D33" s="13">
        <v>0</v>
      </c>
      <c r="E33" s="18">
        <v>1301.1299999999999</v>
      </c>
      <c r="F33" s="12">
        <v>-1.74750928380125E-16</v>
      </c>
      <c r="G33" s="25">
        <v>0</v>
      </c>
      <c r="H33" s="31">
        <v>133330</v>
      </c>
      <c r="I33" s="95">
        <v>134061</v>
      </c>
      <c r="J33" s="96">
        <v>991.31</v>
      </c>
      <c r="K33" s="12">
        <f t="shared" si="0"/>
        <v>0</v>
      </c>
      <c r="L33" s="13">
        <f t="shared" si="1"/>
        <v>0</v>
      </c>
      <c r="M33" s="101">
        <f t="shared" si="8"/>
        <v>1298.03</v>
      </c>
      <c r="N33" s="12">
        <f t="shared" si="2"/>
        <v>-0.002382544403710551</v>
      </c>
      <c r="O33" s="25">
        <f t="shared" si="3"/>
        <v>-3.099999999999909</v>
      </c>
      <c r="P33" s="34">
        <f t="shared" si="4"/>
        <v>132171362.3</v>
      </c>
      <c r="Q33" s="9">
        <f t="shared" si="5"/>
        <v>132896009.91</v>
      </c>
      <c r="R33" s="9">
        <f t="shared" si="6"/>
        <v>173479662.89999998</v>
      </c>
      <c r="S33" s="113">
        <f t="shared" si="7"/>
        <v>174015199.82999998</v>
      </c>
      <c r="T33" s="10"/>
      <c r="U33" s="10"/>
      <c r="V33" s="10"/>
      <c r="W33" s="10"/>
    </row>
    <row r="34" spans="1:23" ht="14.25" customHeight="1">
      <c r="A34" s="68"/>
      <c r="B34" s="39"/>
      <c r="C34" s="12"/>
      <c r="D34" s="13"/>
      <c r="E34" s="18"/>
      <c r="F34" s="12"/>
      <c r="G34" s="25"/>
      <c r="H34" s="31"/>
      <c r="I34" s="91"/>
      <c r="J34" s="92"/>
      <c r="K34" s="12"/>
      <c r="L34" s="13"/>
      <c r="M34" s="101"/>
      <c r="N34" s="12"/>
      <c r="O34" s="25"/>
      <c r="P34" s="34"/>
      <c r="Q34" s="111"/>
      <c r="R34" s="9"/>
      <c r="S34" s="114"/>
      <c r="T34" s="10"/>
      <c r="U34" s="10"/>
      <c r="V34" s="10"/>
      <c r="W34" s="10"/>
    </row>
    <row r="35" spans="1:23" ht="14.25" customHeight="1">
      <c r="A35" s="68" t="s">
        <v>35</v>
      </c>
      <c r="B35" s="39">
        <v>1150.11</v>
      </c>
      <c r="C35" s="12">
        <v>0</v>
      </c>
      <c r="D35" s="13">
        <v>0</v>
      </c>
      <c r="E35" s="18">
        <v>1459.9299999999998</v>
      </c>
      <c r="F35" s="12">
        <v>-1.5574286126268522E-16</v>
      </c>
      <c r="G35" s="25">
        <v>0</v>
      </c>
      <c r="H35" s="31">
        <v>127922</v>
      </c>
      <c r="I35" s="95">
        <v>129148</v>
      </c>
      <c r="J35" s="96">
        <v>1150.11</v>
      </c>
      <c r="K35" s="12">
        <f t="shared" si="0"/>
        <v>0</v>
      </c>
      <c r="L35" s="13">
        <f t="shared" si="1"/>
        <v>0</v>
      </c>
      <c r="M35" s="101">
        <f t="shared" si="8"/>
        <v>1456.83</v>
      </c>
      <c r="N35" s="12">
        <f t="shared" si="2"/>
        <v>-0.00212338947757763</v>
      </c>
      <c r="O35" s="25">
        <f t="shared" si="3"/>
        <v>-3.099999999999909</v>
      </c>
      <c r="P35" s="34">
        <f t="shared" si="4"/>
        <v>147124371.42</v>
      </c>
      <c r="Q35" s="9">
        <f t="shared" si="5"/>
        <v>148534406.28</v>
      </c>
      <c r="R35" s="9">
        <f t="shared" si="6"/>
        <v>186757165.45999998</v>
      </c>
      <c r="S35" s="113">
        <f t="shared" si="7"/>
        <v>188146680.84</v>
      </c>
      <c r="T35" s="10"/>
      <c r="U35" s="10"/>
      <c r="V35" s="10"/>
      <c r="W35" s="10"/>
    </row>
    <row r="36" spans="1:23" ht="14.25" customHeight="1">
      <c r="A36" s="68" t="s">
        <v>36</v>
      </c>
      <c r="B36" s="88">
        <v>1059.93</v>
      </c>
      <c r="C36" s="12">
        <v>0</v>
      </c>
      <c r="D36" s="13">
        <v>0</v>
      </c>
      <c r="E36" s="18">
        <v>1369.75</v>
      </c>
      <c r="F36" s="12">
        <v>0</v>
      </c>
      <c r="G36" s="25">
        <v>0</v>
      </c>
      <c r="H36" s="31">
        <v>118851.23</v>
      </c>
      <c r="I36" s="95">
        <v>119685</v>
      </c>
      <c r="J36" s="97">
        <v>1059.93</v>
      </c>
      <c r="K36" s="12">
        <f>(J36-B36)/B36</f>
        <v>0</v>
      </c>
      <c r="L36" s="13">
        <f t="shared" si="1"/>
        <v>0</v>
      </c>
      <c r="M36" s="101">
        <f t="shared" si="8"/>
        <v>1366.65</v>
      </c>
      <c r="N36" s="12">
        <f t="shared" si="2"/>
        <v>-0.002263186712903748</v>
      </c>
      <c r="O36" s="25">
        <f t="shared" si="3"/>
        <v>-3.099999999999909</v>
      </c>
      <c r="P36" s="34">
        <f t="shared" si="4"/>
        <v>125973984.2139</v>
      </c>
      <c r="Q36" s="9">
        <f t="shared" si="5"/>
        <v>126857722.05000001</v>
      </c>
      <c r="R36" s="9">
        <f t="shared" si="6"/>
        <v>162796472.2925</v>
      </c>
      <c r="S36" s="113">
        <f t="shared" si="7"/>
        <v>163567505.25</v>
      </c>
      <c r="T36" s="10"/>
      <c r="U36" s="10"/>
      <c r="V36" s="10"/>
      <c r="W36" s="10"/>
    </row>
    <row r="37" spans="1:23" ht="14.25" customHeight="1">
      <c r="A37" s="68" t="s">
        <v>37</v>
      </c>
      <c r="B37" s="39">
        <v>1100.34</v>
      </c>
      <c r="C37" s="12">
        <v>0</v>
      </c>
      <c r="D37" s="13">
        <v>0</v>
      </c>
      <c r="E37" s="18">
        <v>1410.1599999999999</v>
      </c>
      <c r="F37" s="12">
        <v>-1.612396291507574E-16</v>
      </c>
      <c r="G37" s="25">
        <v>0</v>
      </c>
      <c r="H37" s="31">
        <v>110214</v>
      </c>
      <c r="I37" s="95">
        <v>110420</v>
      </c>
      <c r="J37" s="96">
        <v>1100.34</v>
      </c>
      <c r="K37" s="12">
        <f t="shared" si="0"/>
        <v>0</v>
      </c>
      <c r="L37" s="13">
        <f t="shared" si="1"/>
        <v>0</v>
      </c>
      <c r="M37" s="101">
        <f t="shared" si="8"/>
        <v>1407.06</v>
      </c>
      <c r="N37" s="12">
        <f t="shared" si="2"/>
        <v>-0.002198332104158329</v>
      </c>
      <c r="O37" s="25">
        <f t="shared" si="3"/>
        <v>-3.099999999999909</v>
      </c>
      <c r="P37" s="34">
        <f t="shared" si="4"/>
        <v>121272872.75999999</v>
      </c>
      <c r="Q37" s="9">
        <f t="shared" si="5"/>
        <v>121499542.8</v>
      </c>
      <c r="R37" s="9">
        <f t="shared" si="6"/>
        <v>155419374.23999998</v>
      </c>
      <c r="S37" s="113">
        <f t="shared" si="7"/>
        <v>155367565.2</v>
      </c>
      <c r="T37" s="10"/>
      <c r="U37" s="10"/>
      <c r="V37" s="10"/>
      <c r="W37" s="10"/>
    </row>
    <row r="38" spans="1:23" ht="14.25" customHeight="1">
      <c r="A38" s="68" t="s">
        <v>38</v>
      </c>
      <c r="B38" s="39">
        <v>1184.32</v>
      </c>
      <c r="C38" s="12">
        <v>0</v>
      </c>
      <c r="D38" s="13">
        <v>0</v>
      </c>
      <c r="E38" s="18">
        <v>1494.1399999999999</v>
      </c>
      <c r="F38" s="12">
        <v>-1.5217695493275868E-16</v>
      </c>
      <c r="G38" s="25">
        <v>0</v>
      </c>
      <c r="H38" s="31">
        <v>86567</v>
      </c>
      <c r="I38" s="95">
        <v>86979</v>
      </c>
      <c r="J38" s="96">
        <v>1184.32</v>
      </c>
      <c r="K38" s="12">
        <f t="shared" si="0"/>
        <v>0</v>
      </c>
      <c r="L38" s="13">
        <f t="shared" si="1"/>
        <v>0</v>
      </c>
      <c r="M38" s="101">
        <f t="shared" si="8"/>
        <v>1491.04</v>
      </c>
      <c r="N38" s="12">
        <f t="shared" si="2"/>
        <v>-0.0020747721097085343</v>
      </c>
      <c r="O38" s="25">
        <f t="shared" si="3"/>
        <v>-3.099999999999909</v>
      </c>
      <c r="P38" s="34">
        <f t="shared" si="4"/>
        <v>102523029.44</v>
      </c>
      <c r="Q38" s="9">
        <f t="shared" si="5"/>
        <v>103010969.28</v>
      </c>
      <c r="R38" s="9">
        <f t="shared" si="6"/>
        <v>129343217.38</v>
      </c>
      <c r="S38" s="113">
        <f t="shared" si="7"/>
        <v>129689168.16</v>
      </c>
      <c r="T38" s="10"/>
      <c r="U38" s="10"/>
      <c r="V38" s="10"/>
      <c r="W38" s="10"/>
    </row>
    <row r="39" spans="1:23" ht="14.25" customHeight="1">
      <c r="A39" s="68" t="s">
        <v>39</v>
      </c>
      <c r="B39" s="39">
        <v>1186.55</v>
      </c>
      <c r="C39" s="12">
        <v>0</v>
      </c>
      <c r="D39" s="13">
        <v>0</v>
      </c>
      <c r="E39" s="18">
        <v>1496.37</v>
      </c>
      <c r="F39" s="12">
        <v>0</v>
      </c>
      <c r="G39" s="25">
        <v>0</v>
      </c>
      <c r="H39" s="31">
        <v>87148</v>
      </c>
      <c r="I39" s="95">
        <v>88140</v>
      </c>
      <c r="J39" s="96">
        <v>1186.55</v>
      </c>
      <c r="K39" s="12">
        <f t="shared" si="0"/>
        <v>0</v>
      </c>
      <c r="L39" s="13">
        <f t="shared" si="1"/>
        <v>0</v>
      </c>
      <c r="M39" s="101">
        <f t="shared" si="8"/>
        <v>1493.27</v>
      </c>
      <c r="N39" s="12">
        <f t="shared" si="2"/>
        <v>-0.0020716801325874677</v>
      </c>
      <c r="O39" s="25">
        <f t="shared" si="3"/>
        <v>-3.099999999999909</v>
      </c>
      <c r="P39" s="34">
        <f t="shared" si="4"/>
        <v>103405459.39999999</v>
      </c>
      <c r="Q39" s="9">
        <f t="shared" si="5"/>
        <v>104582517</v>
      </c>
      <c r="R39" s="9">
        <f t="shared" si="6"/>
        <v>130405652.75999999</v>
      </c>
      <c r="S39" s="113">
        <f t="shared" si="7"/>
        <v>131616817.8</v>
      </c>
      <c r="T39" s="10"/>
      <c r="U39" s="10"/>
      <c r="V39" s="10"/>
      <c r="W39" s="10"/>
    </row>
    <row r="40" spans="1:23" ht="14.25" customHeight="1">
      <c r="A40" s="68"/>
      <c r="B40" s="38"/>
      <c r="C40" s="16"/>
      <c r="D40" s="17"/>
      <c r="E40" s="18"/>
      <c r="F40" s="12"/>
      <c r="G40" s="25"/>
      <c r="H40" s="31"/>
      <c r="I40" s="91"/>
      <c r="J40" s="92"/>
      <c r="K40" s="12"/>
      <c r="L40" s="13"/>
      <c r="M40" s="101"/>
      <c r="N40" s="12"/>
      <c r="O40" s="25"/>
      <c r="P40" s="34"/>
      <c r="Q40" s="111"/>
      <c r="R40" s="9"/>
      <c r="S40" s="114"/>
      <c r="T40" s="10"/>
      <c r="U40" s="10"/>
      <c r="V40" s="10"/>
      <c r="W40" s="10"/>
    </row>
    <row r="41" spans="1:23" ht="14.25" customHeight="1">
      <c r="A41" s="68" t="s">
        <v>40</v>
      </c>
      <c r="B41" s="88">
        <v>1195.18</v>
      </c>
      <c r="C41" s="12">
        <v>0</v>
      </c>
      <c r="D41" s="13">
        <v>0</v>
      </c>
      <c r="E41" s="18">
        <v>1505</v>
      </c>
      <c r="F41" s="12">
        <v>0</v>
      </c>
      <c r="G41" s="25">
        <v>0</v>
      </c>
      <c r="H41" s="31">
        <v>89700</v>
      </c>
      <c r="I41" s="95">
        <v>90139</v>
      </c>
      <c r="J41" s="97">
        <v>1195.18</v>
      </c>
      <c r="K41" s="12">
        <f t="shared" si="0"/>
        <v>0</v>
      </c>
      <c r="L41" s="13">
        <f t="shared" si="1"/>
        <v>0</v>
      </c>
      <c r="M41" s="101">
        <f t="shared" si="8"/>
        <v>1501.9</v>
      </c>
      <c r="N41" s="12">
        <f t="shared" si="2"/>
        <v>-0.0020598006644517667</v>
      </c>
      <c r="O41" s="25">
        <f t="shared" si="3"/>
        <v>-3.099999999999909</v>
      </c>
      <c r="P41" s="34">
        <f t="shared" si="4"/>
        <v>107207646</v>
      </c>
      <c r="Q41" s="9">
        <f t="shared" si="5"/>
        <v>107732330.02000001</v>
      </c>
      <c r="R41" s="9">
        <f t="shared" si="6"/>
        <v>134998500</v>
      </c>
      <c r="S41" s="113">
        <f t="shared" si="7"/>
        <v>135379764.1</v>
      </c>
      <c r="T41" s="10"/>
      <c r="U41" s="10"/>
      <c r="V41" s="10"/>
      <c r="W41" s="10"/>
    </row>
    <row r="42" spans="1:23" ht="14.25" customHeight="1">
      <c r="A42" s="68" t="s">
        <v>41</v>
      </c>
      <c r="B42" s="39">
        <v>1112.93</v>
      </c>
      <c r="C42" s="12">
        <v>0</v>
      </c>
      <c r="D42" s="13">
        <v>0</v>
      </c>
      <c r="E42" s="18">
        <v>1422.75</v>
      </c>
      <c r="F42" s="12">
        <v>0</v>
      </c>
      <c r="G42" s="25">
        <v>0</v>
      </c>
      <c r="H42" s="31">
        <v>99118</v>
      </c>
      <c r="I42" s="95">
        <v>100236</v>
      </c>
      <c r="J42" s="96">
        <v>1112.93</v>
      </c>
      <c r="K42" s="12">
        <f t="shared" si="0"/>
        <v>0</v>
      </c>
      <c r="L42" s="13">
        <f t="shared" si="1"/>
        <v>0</v>
      </c>
      <c r="M42" s="101">
        <f t="shared" si="8"/>
        <v>1419.65</v>
      </c>
      <c r="N42" s="12">
        <f t="shared" si="2"/>
        <v>-0.0021788789316463954</v>
      </c>
      <c r="O42" s="25">
        <f t="shared" si="3"/>
        <v>-3.099999999999909</v>
      </c>
      <c r="P42" s="34">
        <f t="shared" si="4"/>
        <v>110311395.74000001</v>
      </c>
      <c r="Q42" s="9">
        <f>I42*J42</f>
        <v>111555651.48</v>
      </c>
      <c r="R42" s="9">
        <f t="shared" si="6"/>
        <v>141020134.5</v>
      </c>
      <c r="S42" s="113">
        <f t="shared" si="7"/>
        <v>142300037.4</v>
      </c>
      <c r="T42" s="10"/>
      <c r="U42" s="10"/>
      <c r="V42" s="10"/>
      <c r="W42" s="10"/>
    </row>
    <row r="43" spans="1:23" ht="14.25" customHeight="1">
      <c r="A43" s="68" t="s">
        <v>42</v>
      </c>
      <c r="B43" s="39">
        <v>1090.65</v>
      </c>
      <c r="C43" s="12">
        <v>0</v>
      </c>
      <c r="D43" s="13">
        <v>0</v>
      </c>
      <c r="E43" s="18">
        <v>1400.47</v>
      </c>
      <c r="F43" s="12">
        <v>0</v>
      </c>
      <c r="G43" s="25">
        <v>0</v>
      </c>
      <c r="H43" s="31">
        <v>86837.9</v>
      </c>
      <c r="I43" s="95">
        <v>87700.84</v>
      </c>
      <c r="J43" s="96">
        <v>1090.65</v>
      </c>
      <c r="K43" s="12">
        <f t="shared" si="0"/>
        <v>0</v>
      </c>
      <c r="L43" s="13">
        <f t="shared" si="1"/>
        <v>0</v>
      </c>
      <c r="M43" s="101">
        <f t="shared" si="8"/>
        <v>1397.3700000000001</v>
      </c>
      <c r="N43" s="12">
        <f t="shared" si="2"/>
        <v>-0.002213542596413996</v>
      </c>
      <c r="O43" s="25">
        <f t="shared" si="3"/>
        <v>-3.099999999999909</v>
      </c>
      <c r="P43" s="34">
        <f t="shared" si="4"/>
        <v>94709755.635</v>
      </c>
      <c r="Q43" s="9">
        <f>I43*J43</f>
        <v>95650921.146</v>
      </c>
      <c r="R43" s="9">
        <f t="shared" si="6"/>
        <v>121613873.813</v>
      </c>
      <c r="S43" s="113">
        <f t="shared" si="7"/>
        <v>122550522.7908</v>
      </c>
      <c r="T43" s="10"/>
      <c r="U43" s="10"/>
      <c r="V43" s="10"/>
      <c r="W43" s="10"/>
    </row>
    <row r="44" spans="1:23" ht="14.25" customHeight="1">
      <c r="A44" s="68" t="s">
        <v>43</v>
      </c>
      <c r="B44" s="39">
        <v>1352.72</v>
      </c>
      <c r="C44" s="12">
        <v>0</v>
      </c>
      <c r="D44" s="13">
        <v>0</v>
      </c>
      <c r="E44" s="18">
        <v>1662.54</v>
      </c>
      <c r="F44" s="12">
        <v>0</v>
      </c>
      <c r="G44" s="25">
        <v>0</v>
      </c>
      <c r="H44" s="31">
        <v>62854</v>
      </c>
      <c r="I44" s="95">
        <v>63168</v>
      </c>
      <c r="J44" s="96">
        <v>1352.72</v>
      </c>
      <c r="K44" s="12">
        <f t="shared" si="0"/>
        <v>0</v>
      </c>
      <c r="L44" s="13">
        <f t="shared" si="1"/>
        <v>0</v>
      </c>
      <c r="M44" s="101">
        <f t="shared" si="8"/>
        <v>1659.44</v>
      </c>
      <c r="N44" s="12">
        <f t="shared" si="2"/>
        <v>-0.0018646167911748944</v>
      </c>
      <c r="O44" s="25">
        <f t="shared" si="3"/>
        <v>-3.099999999999909</v>
      </c>
      <c r="P44" s="34">
        <f t="shared" si="4"/>
        <v>85023862.88</v>
      </c>
      <c r="Q44" s="9">
        <f t="shared" si="5"/>
        <v>85448616.96000001</v>
      </c>
      <c r="R44" s="9">
        <f t="shared" si="6"/>
        <v>104497289.16</v>
      </c>
      <c r="S44" s="113">
        <f t="shared" si="7"/>
        <v>104823505.92</v>
      </c>
      <c r="T44" s="10"/>
      <c r="U44" s="10"/>
      <c r="V44" s="10"/>
      <c r="W44" s="10"/>
    </row>
    <row r="45" spans="1:23" ht="14.25" customHeight="1">
      <c r="A45" s="68" t="s">
        <v>44</v>
      </c>
      <c r="B45" s="39">
        <v>1106.57</v>
      </c>
      <c r="C45" s="12">
        <v>0</v>
      </c>
      <c r="D45" s="13">
        <v>0</v>
      </c>
      <c r="E45" s="18">
        <v>1416.3899999999999</v>
      </c>
      <c r="F45" s="12">
        <v>-1.6053041566463478E-16</v>
      </c>
      <c r="G45" s="25">
        <v>0</v>
      </c>
      <c r="H45" s="31">
        <v>74485.9</v>
      </c>
      <c r="I45" s="95">
        <v>74816.301</v>
      </c>
      <c r="J45" s="96">
        <v>1106.56</v>
      </c>
      <c r="K45" s="12">
        <f t="shared" si="0"/>
        <v>-9.036933949041549E-06</v>
      </c>
      <c r="L45" s="13">
        <f t="shared" si="1"/>
        <v>-0.009999999999990905</v>
      </c>
      <c r="M45" s="101">
        <f t="shared" si="8"/>
        <v>1413.28</v>
      </c>
      <c r="N45" s="12">
        <f t="shared" si="2"/>
        <v>-0.0021957229294190866</v>
      </c>
      <c r="O45" s="25">
        <f t="shared" si="3"/>
        <v>-3.1099999999999</v>
      </c>
      <c r="P45" s="34">
        <f t="shared" si="4"/>
        <v>82423862.36299999</v>
      </c>
      <c r="Q45" s="9">
        <f t="shared" si="5"/>
        <v>82788726.03456001</v>
      </c>
      <c r="R45" s="9">
        <f t="shared" si="6"/>
        <v>105501083.90099998</v>
      </c>
      <c r="S45" s="113">
        <f t="shared" si="7"/>
        <v>105736381.87728001</v>
      </c>
      <c r="T45" s="10"/>
      <c r="U45" s="10"/>
      <c r="V45" s="10"/>
      <c r="W45" s="10"/>
    </row>
    <row r="46" spans="1:23" ht="14.25" customHeight="1">
      <c r="A46" s="68"/>
      <c r="B46" s="38"/>
      <c r="C46" s="16"/>
      <c r="D46" s="17"/>
      <c r="E46" s="18"/>
      <c r="F46" s="12"/>
      <c r="G46" s="25"/>
      <c r="H46" s="31"/>
      <c r="I46" s="91"/>
      <c r="J46" s="92"/>
      <c r="K46" s="12"/>
      <c r="L46" s="13"/>
      <c r="M46" s="101"/>
      <c r="N46" s="12"/>
      <c r="O46" s="25"/>
      <c r="P46" s="34"/>
      <c r="Q46" s="111"/>
      <c r="R46" s="9"/>
      <c r="S46" s="114"/>
      <c r="T46" s="10"/>
      <c r="U46" s="10"/>
      <c r="V46" s="10"/>
      <c r="W46" s="10"/>
    </row>
    <row r="47" spans="1:23" ht="14.25" customHeight="1">
      <c r="A47" s="68" t="s">
        <v>45</v>
      </c>
      <c r="B47" s="39">
        <v>945.63</v>
      </c>
      <c r="C47" s="12">
        <v>0</v>
      </c>
      <c r="D47" s="13">
        <v>0</v>
      </c>
      <c r="E47" s="18">
        <v>1255.45</v>
      </c>
      <c r="F47" s="12">
        <v>0</v>
      </c>
      <c r="G47" s="25">
        <v>0</v>
      </c>
      <c r="H47" s="31">
        <v>75642</v>
      </c>
      <c r="I47" s="95">
        <v>77030</v>
      </c>
      <c r="J47" s="96">
        <v>945.63</v>
      </c>
      <c r="K47" s="12">
        <f t="shared" si="0"/>
        <v>0</v>
      </c>
      <c r="L47" s="13">
        <f t="shared" si="1"/>
        <v>0</v>
      </c>
      <c r="M47" s="101">
        <f t="shared" si="8"/>
        <v>1252.35</v>
      </c>
      <c r="N47" s="12">
        <f t="shared" si="2"/>
        <v>-0.0024692341391534</v>
      </c>
      <c r="O47" s="25">
        <f t="shared" si="3"/>
        <v>-3.1000000000001364</v>
      </c>
      <c r="P47" s="34">
        <f t="shared" si="4"/>
        <v>71529344.46</v>
      </c>
      <c r="Q47" s="9">
        <f t="shared" si="5"/>
        <v>72841878.9</v>
      </c>
      <c r="R47" s="9">
        <f t="shared" si="6"/>
        <v>94964748.9</v>
      </c>
      <c r="S47" s="113">
        <f t="shared" si="7"/>
        <v>96468520.5</v>
      </c>
      <c r="T47" s="10"/>
      <c r="U47" s="10"/>
      <c r="V47" s="10"/>
      <c r="W47" s="10"/>
    </row>
    <row r="48" spans="1:23" ht="14.25" customHeight="1">
      <c r="A48" s="68" t="s">
        <v>46</v>
      </c>
      <c r="B48" s="39">
        <v>1095.53</v>
      </c>
      <c r="C48" s="12">
        <v>0</v>
      </c>
      <c r="D48" s="13">
        <v>0</v>
      </c>
      <c r="E48" s="18">
        <v>1405.35</v>
      </c>
      <c r="F48" s="12">
        <v>0</v>
      </c>
      <c r="G48" s="25">
        <v>0</v>
      </c>
      <c r="H48" s="31">
        <v>90864</v>
      </c>
      <c r="I48" s="95">
        <v>91170</v>
      </c>
      <c r="J48" s="96">
        <v>1095.53</v>
      </c>
      <c r="K48" s="12">
        <f t="shared" si="0"/>
        <v>0</v>
      </c>
      <c r="L48" s="13">
        <f t="shared" si="1"/>
        <v>0</v>
      </c>
      <c r="M48" s="101">
        <f t="shared" si="8"/>
        <v>1402.25</v>
      </c>
      <c r="N48" s="12">
        <f t="shared" si="2"/>
        <v>-0.002205856192407521</v>
      </c>
      <c r="O48" s="25">
        <f t="shared" si="3"/>
        <v>-3.099999999999909</v>
      </c>
      <c r="P48" s="34">
        <f t="shared" si="4"/>
        <v>99544237.92</v>
      </c>
      <c r="Q48" s="9">
        <f t="shared" si="5"/>
        <v>99879470.1</v>
      </c>
      <c r="R48" s="9">
        <f t="shared" si="6"/>
        <v>127695722.39999999</v>
      </c>
      <c r="S48" s="113">
        <f t="shared" si="7"/>
        <v>127843132.5</v>
      </c>
      <c r="T48" s="10"/>
      <c r="U48" s="10"/>
      <c r="V48" s="10"/>
      <c r="W48" s="10"/>
    </row>
    <row r="49" spans="1:23" ht="14.25" customHeight="1">
      <c r="A49" s="68" t="s">
        <v>47</v>
      </c>
      <c r="B49" s="39">
        <v>1287.39</v>
      </c>
      <c r="C49" s="12">
        <v>0</v>
      </c>
      <c r="D49" s="13">
        <v>0</v>
      </c>
      <c r="E49" s="18">
        <v>1597.21</v>
      </c>
      <c r="F49" s="12">
        <v>0</v>
      </c>
      <c r="G49" s="25">
        <v>0</v>
      </c>
      <c r="H49" s="31">
        <v>89291.15</v>
      </c>
      <c r="I49" s="95">
        <v>89992.04</v>
      </c>
      <c r="J49" s="96">
        <v>1287.39</v>
      </c>
      <c r="K49" s="12">
        <f t="shared" si="0"/>
        <v>0</v>
      </c>
      <c r="L49" s="13">
        <f t="shared" si="1"/>
        <v>0</v>
      </c>
      <c r="M49" s="101">
        <f t="shared" si="8"/>
        <v>1594.1100000000001</v>
      </c>
      <c r="N49" s="12">
        <f t="shared" si="2"/>
        <v>-0.0019408844172024398</v>
      </c>
      <c r="O49" s="25">
        <f t="shared" si="3"/>
        <v>-3.099999999999909</v>
      </c>
      <c r="P49" s="34">
        <f t="shared" si="4"/>
        <v>114952533.5985</v>
      </c>
      <c r="Q49" s="9">
        <f t="shared" si="5"/>
        <v>115854852.3756</v>
      </c>
      <c r="R49" s="9">
        <f t="shared" si="6"/>
        <v>142616717.6915</v>
      </c>
      <c r="S49" s="113">
        <f t="shared" si="7"/>
        <v>143457210.8844</v>
      </c>
      <c r="T49" s="10"/>
      <c r="U49" s="10"/>
      <c r="V49" s="10"/>
      <c r="W49" s="10"/>
    </row>
    <row r="50" spans="1:23" ht="14.25" customHeight="1">
      <c r="A50" s="68" t="s">
        <v>48</v>
      </c>
      <c r="B50" s="39">
        <v>1140.89</v>
      </c>
      <c r="C50" s="12">
        <v>0</v>
      </c>
      <c r="D50" s="13">
        <v>0</v>
      </c>
      <c r="E50" s="18">
        <v>1450.71</v>
      </c>
      <c r="F50" s="12">
        <v>0</v>
      </c>
      <c r="G50" s="25">
        <v>0</v>
      </c>
      <c r="H50" s="35">
        <v>73943.2</v>
      </c>
      <c r="I50" s="100">
        <v>74140.5</v>
      </c>
      <c r="J50" s="96">
        <v>1140.89</v>
      </c>
      <c r="K50" s="12">
        <f t="shared" si="0"/>
        <v>0</v>
      </c>
      <c r="L50" s="13">
        <f t="shared" si="1"/>
        <v>0</v>
      </c>
      <c r="M50" s="101">
        <f t="shared" si="8"/>
        <v>1447.6100000000001</v>
      </c>
      <c r="N50" s="12">
        <f t="shared" si="2"/>
        <v>-0.0021368846978375476</v>
      </c>
      <c r="O50" s="25">
        <f t="shared" si="3"/>
        <v>-3.099999999999909</v>
      </c>
      <c r="P50" s="34">
        <f t="shared" si="4"/>
        <v>84361057.448</v>
      </c>
      <c r="Q50" s="9">
        <f t="shared" si="5"/>
        <v>84586155.045</v>
      </c>
      <c r="R50" s="9">
        <f t="shared" si="6"/>
        <v>107270139.672</v>
      </c>
      <c r="S50" s="113">
        <f t="shared" si="7"/>
        <v>107326529.20500001</v>
      </c>
      <c r="T50" s="10"/>
      <c r="U50" s="10"/>
      <c r="V50" s="10"/>
      <c r="W50" s="10"/>
    </row>
    <row r="51" spans="1:23" ht="14.25" customHeight="1">
      <c r="A51" s="68" t="s">
        <v>49</v>
      </c>
      <c r="B51" s="39">
        <v>1152.21</v>
      </c>
      <c r="C51" s="12">
        <v>0</v>
      </c>
      <c r="D51" s="13">
        <v>0</v>
      </c>
      <c r="E51" s="18">
        <v>1462.03</v>
      </c>
      <c r="F51" s="12">
        <v>0</v>
      </c>
      <c r="G51" s="25">
        <v>0</v>
      </c>
      <c r="H51" s="31">
        <v>75874</v>
      </c>
      <c r="I51" s="95">
        <v>77269</v>
      </c>
      <c r="J51" s="96">
        <v>1152.21</v>
      </c>
      <c r="K51" s="12">
        <f t="shared" si="0"/>
        <v>0</v>
      </c>
      <c r="L51" s="13">
        <f t="shared" si="1"/>
        <v>0</v>
      </c>
      <c r="M51" s="101">
        <f>J51+$J$53</f>
        <v>1458.93</v>
      </c>
      <c r="N51" s="12">
        <f t="shared" si="2"/>
        <v>-0.0021203395279166017</v>
      </c>
      <c r="O51" s="25">
        <f>M51-E51</f>
        <v>-3.099999999999909</v>
      </c>
      <c r="P51" s="34">
        <f t="shared" si="4"/>
        <v>87422781.54</v>
      </c>
      <c r="Q51" s="9">
        <f t="shared" si="5"/>
        <v>89030114.49000001</v>
      </c>
      <c r="R51" s="9">
        <f t="shared" si="6"/>
        <v>110930064.22</v>
      </c>
      <c r="S51" s="113">
        <f t="shared" si="7"/>
        <v>112730062.17</v>
      </c>
      <c r="T51" s="10"/>
      <c r="U51" s="10"/>
      <c r="V51" s="10"/>
      <c r="W51" s="10"/>
    </row>
    <row r="52" spans="1:23" ht="14.25" customHeight="1">
      <c r="A52" s="66"/>
      <c r="B52" s="40"/>
      <c r="C52" s="12"/>
      <c r="D52" s="13"/>
      <c r="E52" s="18"/>
      <c r="F52" s="12"/>
      <c r="G52" s="41"/>
      <c r="H52" s="35"/>
      <c r="I52" s="93"/>
      <c r="J52" s="94"/>
      <c r="K52" s="12"/>
      <c r="L52" s="13"/>
      <c r="M52" s="18"/>
      <c r="N52" s="12"/>
      <c r="O52" s="41"/>
      <c r="P52" s="34"/>
      <c r="Q52" s="111"/>
      <c r="R52" s="9"/>
      <c r="S52" s="115"/>
      <c r="T52" s="10"/>
      <c r="U52" s="10"/>
      <c r="V52" s="10"/>
      <c r="W52" s="10"/>
    </row>
    <row r="53" spans="1:23" ht="14.25" customHeight="1" thickBot="1">
      <c r="A53" s="69" t="s">
        <v>50</v>
      </c>
      <c r="B53" s="51">
        <v>309.82</v>
      </c>
      <c r="C53" s="52">
        <v>0</v>
      </c>
      <c r="D53" s="53">
        <v>0</v>
      </c>
      <c r="E53" s="54"/>
      <c r="F53" s="52"/>
      <c r="G53" s="55"/>
      <c r="H53" s="44">
        <v>3021750.68</v>
      </c>
      <c r="I53" s="98">
        <f>SUM(I12:I51)+I11/J53*78.62</f>
        <v>3048776.367478873</v>
      </c>
      <c r="J53" s="99">
        <v>306.72</v>
      </c>
      <c r="K53" s="52">
        <f t="shared" si="0"/>
        <v>-0.010005809825059601</v>
      </c>
      <c r="L53" s="53">
        <f>J53-B53</f>
        <v>-3.099999999999966</v>
      </c>
      <c r="M53" s="54"/>
      <c r="N53" s="52"/>
      <c r="O53" s="55"/>
      <c r="P53" s="77"/>
      <c r="Q53" s="116"/>
      <c r="R53" s="78">
        <f>H53*B53</f>
        <v>936198795.6776</v>
      </c>
      <c r="S53" s="44">
        <f>I53*J53</f>
        <v>935120687.43312</v>
      </c>
      <c r="T53" s="10"/>
      <c r="U53" s="10"/>
      <c r="V53" s="10"/>
      <c r="W53" s="10"/>
    </row>
    <row r="54" spans="1:23" ht="14.25" customHeight="1">
      <c r="A54" s="102"/>
      <c r="B54" s="103"/>
      <c r="C54" s="104"/>
      <c r="D54" s="105"/>
      <c r="E54" s="106"/>
      <c r="F54" s="104"/>
      <c r="G54" s="107"/>
      <c r="H54" s="108"/>
      <c r="I54" s="108"/>
      <c r="J54" s="109"/>
      <c r="K54" s="104"/>
      <c r="L54" s="105"/>
      <c r="M54" s="106"/>
      <c r="N54" s="104"/>
      <c r="O54" s="107"/>
      <c r="P54" s="108"/>
      <c r="Q54" s="110"/>
      <c r="R54" s="108"/>
      <c r="S54" s="110"/>
      <c r="T54" s="10"/>
      <c r="U54" s="10"/>
      <c r="V54" s="10"/>
      <c r="W54" s="10"/>
    </row>
    <row r="55" spans="1:22" ht="12.75">
      <c r="A55" s="19"/>
      <c r="B55" s="20"/>
      <c r="C55" s="10"/>
      <c r="D55" s="10"/>
      <c r="E55" s="10"/>
      <c r="F55" s="10"/>
      <c r="G55" s="10"/>
      <c r="H55" s="10"/>
      <c r="I55" s="21"/>
      <c r="J55" s="10"/>
      <c r="K55" s="10"/>
      <c r="L55" s="10"/>
      <c r="M55" s="10"/>
      <c r="N55" s="10"/>
      <c r="O55" s="10"/>
      <c r="V55" s="10"/>
    </row>
    <row r="56" spans="1:22" ht="12.75">
      <c r="A56" s="19"/>
      <c r="B56" s="20"/>
      <c r="C56" s="10"/>
      <c r="D56" s="10"/>
      <c r="E56" s="10"/>
      <c r="F56" s="10"/>
      <c r="G56" s="10"/>
      <c r="H56" s="10"/>
      <c r="I56" s="21"/>
      <c r="J56" s="10"/>
      <c r="K56" s="10"/>
      <c r="L56" s="10"/>
      <c r="M56" s="10"/>
      <c r="N56" s="10"/>
      <c r="V56" s="10"/>
    </row>
    <row r="57" ht="12.75">
      <c r="A57" s="19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  <row r="75" ht="12.75">
      <c r="A75" s="19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3" ht="12.75">
      <c r="A83" s="19"/>
    </row>
    <row r="84" ht="12.75">
      <c r="A84" s="19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  <row r="182" ht="12.75">
      <c r="A182" s="19"/>
    </row>
    <row r="183" ht="12.75">
      <c r="A183" s="19"/>
    </row>
    <row r="184" ht="12.75">
      <c r="A184" s="19"/>
    </row>
    <row r="185" ht="12.75">
      <c r="A185" s="19"/>
    </row>
    <row r="186" ht="12.75">
      <c r="A186" s="19"/>
    </row>
    <row r="187" ht="12.75">
      <c r="A187" s="19"/>
    </row>
    <row r="188" ht="12.75">
      <c r="A188" s="19"/>
    </row>
    <row r="189" ht="12.75">
      <c r="A189" s="19"/>
    </row>
    <row r="190" ht="12.75">
      <c r="A190" s="19"/>
    </row>
    <row r="191" ht="12.75">
      <c r="A191" s="19"/>
    </row>
    <row r="192" ht="12.75">
      <c r="A192" s="19"/>
    </row>
    <row r="193" ht="12.75">
      <c r="A193" s="19"/>
    </row>
    <row r="194" ht="12.75">
      <c r="A194" s="19"/>
    </row>
    <row r="195" ht="12.75">
      <c r="A195" s="19"/>
    </row>
    <row r="196" ht="12.75">
      <c r="A196" s="19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ht="12.75">
      <c r="A268" s="19"/>
    </row>
    <row r="269" ht="12.75">
      <c r="A269" s="19"/>
    </row>
    <row r="270" ht="12.75">
      <c r="A270" s="19"/>
    </row>
    <row r="271" ht="12.75">
      <c r="A271" s="19"/>
    </row>
    <row r="272" ht="12.75">
      <c r="A272" s="19"/>
    </row>
    <row r="273" ht="12.75">
      <c r="A273" s="19"/>
    </row>
    <row r="274" ht="12.75">
      <c r="A274" s="19"/>
    </row>
    <row r="275" ht="12.75">
      <c r="A275" s="19"/>
    </row>
    <row r="276" ht="12.75">
      <c r="A276" s="19"/>
    </row>
    <row r="277" ht="12.75">
      <c r="A277" s="19"/>
    </row>
    <row r="278" ht="12.75">
      <c r="A278" s="19"/>
    </row>
    <row r="279" ht="12.75">
      <c r="A279" s="19"/>
    </row>
    <row r="280" ht="12.75">
      <c r="A280" s="19"/>
    </row>
    <row r="281" ht="12.75">
      <c r="A281" s="19"/>
    </row>
    <row r="282" ht="12.75">
      <c r="A282" s="19"/>
    </row>
    <row r="283" ht="12.75">
      <c r="A283" s="19"/>
    </row>
    <row r="284" ht="12.75">
      <c r="A284" s="19"/>
    </row>
    <row r="285" ht="12.75">
      <c r="A285" s="19"/>
    </row>
    <row r="286" ht="12.75">
      <c r="A286" s="19"/>
    </row>
    <row r="287" ht="12.75">
      <c r="A287" s="19"/>
    </row>
    <row r="288" ht="12.75">
      <c r="A288" s="19"/>
    </row>
    <row r="289" ht="12.75">
      <c r="A289" s="19"/>
    </row>
    <row r="290" ht="12.75">
      <c r="A290" s="19"/>
    </row>
    <row r="291" ht="12.75">
      <c r="A291" s="19"/>
    </row>
    <row r="292" ht="12.75">
      <c r="A292" s="19"/>
    </row>
    <row r="293" ht="12.75">
      <c r="A293" s="19"/>
    </row>
    <row r="294" ht="12.75">
      <c r="A294" s="19"/>
    </row>
    <row r="295" ht="12.75">
      <c r="A295" s="19"/>
    </row>
    <row r="296" ht="12.75">
      <c r="A296" s="19"/>
    </row>
    <row r="297" ht="12.75">
      <c r="A297" s="19"/>
    </row>
    <row r="298" ht="12.75">
      <c r="A298" s="19"/>
    </row>
    <row r="299" ht="12.75">
      <c r="A299" s="19"/>
    </row>
    <row r="300" ht="12.75">
      <c r="A300" s="19"/>
    </row>
    <row r="301" ht="12.75">
      <c r="A301" s="19"/>
    </row>
    <row r="302" ht="12.75">
      <c r="A302" s="19"/>
    </row>
    <row r="303" ht="12.75">
      <c r="A303" s="19"/>
    </row>
    <row r="304" ht="12.75">
      <c r="A304" s="19"/>
    </row>
    <row r="305" ht="12.75">
      <c r="A305" s="19"/>
    </row>
    <row r="306" ht="12.75">
      <c r="A306" s="19"/>
    </row>
    <row r="307" ht="12.75">
      <c r="A307" s="19"/>
    </row>
    <row r="308" ht="12.75">
      <c r="A308" s="19"/>
    </row>
    <row r="309" ht="12.75">
      <c r="A309" s="19"/>
    </row>
    <row r="310" ht="12.75">
      <c r="A310" s="19"/>
    </row>
    <row r="311" ht="12.75">
      <c r="A311" s="19"/>
    </row>
    <row r="312" ht="12.75">
      <c r="A312" s="19"/>
    </row>
    <row r="313" ht="12.75">
      <c r="A313" s="19"/>
    </row>
    <row r="314" ht="12.75">
      <c r="A314" s="19"/>
    </row>
    <row r="315" ht="12.75">
      <c r="A315" s="19"/>
    </row>
    <row r="316" ht="12.75">
      <c r="A316" s="19"/>
    </row>
    <row r="317" ht="12.75">
      <c r="A317" s="19"/>
    </row>
    <row r="318" ht="12.75">
      <c r="A318" s="19"/>
    </row>
    <row r="319" ht="12.75">
      <c r="A319" s="19"/>
    </row>
    <row r="320" ht="12.75">
      <c r="A320" s="19"/>
    </row>
    <row r="321" ht="12.75">
      <c r="A321" s="19"/>
    </row>
    <row r="322" ht="12.75">
      <c r="A322" s="19"/>
    </row>
    <row r="323" ht="12.75">
      <c r="A323" s="19"/>
    </row>
    <row r="324" ht="12.75">
      <c r="A324" s="19"/>
    </row>
    <row r="325" ht="12.75">
      <c r="A325" s="19"/>
    </row>
    <row r="326" ht="12.75">
      <c r="A326" s="19"/>
    </row>
    <row r="327" ht="12.75">
      <c r="A327" s="19"/>
    </row>
    <row r="328" ht="12.75">
      <c r="A328" s="19"/>
    </row>
    <row r="329" ht="12.75">
      <c r="A329" s="19"/>
    </row>
    <row r="330" ht="12.75">
      <c r="A330" s="19"/>
    </row>
    <row r="331" ht="12.75">
      <c r="A331" s="19"/>
    </row>
    <row r="332" ht="12.75">
      <c r="A332" s="19"/>
    </row>
    <row r="333" ht="12.75">
      <c r="A333" s="19"/>
    </row>
    <row r="334" ht="12.75">
      <c r="A334" s="19"/>
    </row>
    <row r="335" ht="12.75">
      <c r="A335" s="19"/>
    </row>
    <row r="336" ht="12.75">
      <c r="A336" s="19"/>
    </row>
    <row r="337" ht="12.75">
      <c r="A337" s="19"/>
    </row>
    <row r="338" ht="12.75">
      <c r="A338" s="19"/>
    </row>
    <row r="339" ht="12.75">
      <c r="A339" s="19"/>
    </row>
    <row r="340" ht="12.75">
      <c r="A340" s="19"/>
    </row>
    <row r="341" ht="12.75">
      <c r="A341" s="19"/>
    </row>
    <row r="342" ht="12.75">
      <c r="A342" s="19"/>
    </row>
    <row r="343" ht="12.75">
      <c r="A343" s="19"/>
    </row>
    <row r="344" ht="12.75">
      <c r="A344" s="19"/>
    </row>
    <row r="345" ht="12.75">
      <c r="A345" s="19"/>
    </row>
    <row r="346" ht="12.75">
      <c r="A346" s="19"/>
    </row>
    <row r="347" ht="12.75">
      <c r="A347" s="19"/>
    </row>
    <row r="348" ht="12.75">
      <c r="A348" s="19"/>
    </row>
    <row r="349" ht="12.75">
      <c r="A349" s="19"/>
    </row>
    <row r="350" ht="12.75">
      <c r="A350" s="19"/>
    </row>
    <row r="351" ht="12.75">
      <c r="A351" s="19"/>
    </row>
    <row r="352" ht="12.75">
      <c r="A352" s="19"/>
    </row>
    <row r="353" ht="12.75">
      <c r="A353" s="19"/>
    </row>
    <row r="354" ht="12.75">
      <c r="A354" s="19"/>
    </row>
    <row r="355" ht="12.75">
      <c r="A355" s="19"/>
    </row>
    <row r="356" ht="12.75">
      <c r="A356" s="19"/>
    </row>
    <row r="357" ht="12.75">
      <c r="A357" s="19"/>
    </row>
    <row r="358" ht="12.75">
      <c r="A358" s="19"/>
    </row>
    <row r="359" ht="12.75">
      <c r="A359" s="19"/>
    </row>
    <row r="360" ht="12.75">
      <c r="A360" s="19"/>
    </row>
    <row r="361" ht="12.75">
      <c r="A361" s="19"/>
    </row>
    <row r="362" ht="12.75">
      <c r="A362" s="19"/>
    </row>
    <row r="363" ht="12.75">
      <c r="A363" s="19"/>
    </row>
    <row r="364" ht="12.75">
      <c r="A364" s="19"/>
    </row>
    <row r="365" ht="12.75">
      <c r="A365" s="19"/>
    </row>
    <row r="366" ht="12.75">
      <c r="A366" s="19"/>
    </row>
    <row r="367" ht="12.75">
      <c r="A367" s="19"/>
    </row>
    <row r="368" ht="12.75">
      <c r="A368" s="19"/>
    </row>
    <row r="369" ht="12.75">
      <c r="A369" s="19"/>
    </row>
    <row r="370" ht="12.75">
      <c r="A370" s="19"/>
    </row>
    <row r="371" ht="12.75">
      <c r="A371" s="19"/>
    </row>
    <row r="372" ht="12.75">
      <c r="A372" s="19"/>
    </row>
    <row r="373" ht="12.75">
      <c r="A373" s="19"/>
    </row>
    <row r="374" ht="12.75">
      <c r="A374" s="19"/>
    </row>
    <row r="375" ht="12.75">
      <c r="A375" s="19"/>
    </row>
    <row r="376" ht="12.75">
      <c r="A376" s="19"/>
    </row>
    <row r="377" ht="12.75">
      <c r="A377" s="19"/>
    </row>
    <row r="378" ht="12.75">
      <c r="A378" s="19"/>
    </row>
    <row r="379" ht="12.75">
      <c r="A379" s="19"/>
    </row>
  </sheetData>
  <printOptions/>
  <pageMargins left="0.75" right="0.75" top="1" bottom="1" header="0.5" footer="0.5"/>
  <pageSetup fitToHeight="1" fitToWidth="1" horizontalDpi="600" verticalDpi="600" orientation="landscape" paperSize="8" scale="5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Councils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Portia Gushlow</dc:creator>
  <cp:keywords/>
  <dc:description/>
  <cp:lastModifiedBy>Aivaras Statkevicius</cp:lastModifiedBy>
  <cp:lastPrinted>2012-03-09T12:26:48Z</cp:lastPrinted>
  <dcterms:created xsi:type="dcterms:W3CDTF">2011-02-09T16:28:59Z</dcterms:created>
  <dcterms:modified xsi:type="dcterms:W3CDTF">2012-03-22T10:20:16Z</dcterms:modified>
  <cp:category/>
  <cp:version/>
  <cp:contentType/>
  <cp:contentStatus/>
</cp:coreProperties>
</file>