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11640" activeTab="0"/>
  </bookViews>
  <sheets>
    <sheet name="AppA" sheetId="1" r:id="rId1"/>
    <sheet name="AppB" sheetId="2" r:id="rId2"/>
  </sheets>
  <definedNames/>
  <calcPr fullCalcOnLoad="1"/>
</workbook>
</file>

<file path=xl/sharedStrings.xml><?xml version="1.0" encoding="utf-8"?>
<sst xmlns="http://schemas.openxmlformats.org/spreadsheetml/2006/main" count="97" uniqueCount="79">
  <si>
    <t>Staff training/recruitment advertising</t>
  </si>
  <si>
    <t>Staff travel</t>
  </si>
  <si>
    <t>Supplies and service</t>
  </si>
  <si>
    <t>Research</t>
  </si>
  <si>
    <t>£000</t>
  </si>
  <si>
    <t>Core borough subscriptions</t>
  </si>
  <si>
    <t>TEC (inc TfL)</t>
  </si>
  <si>
    <t>Other Income</t>
  </si>
  <si>
    <t>Sales of publications</t>
  </si>
  <si>
    <t>TfL secretariat recharge</t>
  </si>
  <si>
    <t>Sales of Health Emergency badges</t>
  </si>
  <si>
    <t>Miscellaneous income</t>
  </si>
  <si>
    <t>Transfer from Reserves</t>
  </si>
  <si>
    <t>TfL</t>
  </si>
  <si>
    <t>ATOC</t>
  </si>
  <si>
    <t>Payments in respect of Concessionary Fares</t>
  </si>
  <si>
    <t>Freedom Pass survey and reissue costs</t>
  </si>
  <si>
    <t>TEC Trading Account Expenditure</t>
  </si>
  <si>
    <t>Payments to Adjudicators</t>
  </si>
  <si>
    <t>Payments to Northampton County Court</t>
  </si>
  <si>
    <t>Sub-Total</t>
  </si>
  <si>
    <t>Operating Expenditure</t>
  </si>
  <si>
    <t>Members</t>
  </si>
  <si>
    <t>Discretionary Expenditure</t>
  </si>
  <si>
    <t>Total Operating Expenditure</t>
  </si>
  <si>
    <t>Total Expenditure</t>
  </si>
  <si>
    <t>Borough contributions to TfL</t>
  </si>
  <si>
    <t>Borough contributions to ATOC</t>
  </si>
  <si>
    <t>Borough contributions to surveys/reissue costs</t>
  </si>
  <si>
    <t>TEC trading account income</t>
  </si>
  <si>
    <t>Borough other parking services</t>
  </si>
  <si>
    <t>Borough fixed parking costs</t>
  </si>
  <si>
    <t>Borough parking appeal charges</t>
  </si>
  <si>
    <t>GLA fixed parking costs</t>
  </si>
  <si>
    <t>GLA Congestion charging appeal income</t>
  </si>
  <si>
    <t>Northampton County Court Recharges</t>
  </si>
  <si>
    <t>Other Bus Operators</t>
  </si>
  <si>
    <t>Central Recharges</t>
  </si>
  <si>
    <t>TfL parking appeal charges</t>
  </si>
  <si>
    <t>TfL fixed parking costs</t>
  </si>
  <si>
    <t xml:space="preserve">Total Income Base Budget </t>
  </si>
  <si>
    <t>Freedom Pass Administration</t>
  </si>
  <si>
    <t>Taxicard Administration</t>
  </si>
  <si>
    <t>Borough contributions to taxicard administration</t>
  </si>
  <si>
    <t>Borough contributions to freedom pass administration</t>
  </si>
  <si>
    <t>TfL Contribution to taxicard administration</t>
  </si>
  <si>
    <t>Lorry Control Administration</t>
  </si>
  <si>
    <t>Joint Committee</t>
  </si>
  <si>
    <t>Revised</t>
  </si>
  <si>
    <t>Actual</t>
  </si>
  <si>
    <t>To Date</t>
  </si>
  <si>
    <t>Forecast</t>
  </si>
  <si>
    <t>Variance</t>
  </si>
  <si>
    <t>Appendix B</t>
  </si>
  <si>
    <t>Appendix A</t>
  </si>
  <si>
    <t>Other Salary Commitments</t>
  </si>
  <si>
    <t>Officers - non-operational staffing</t>
  </si>
  <si>
    <t>Health Emergency Badge</t>
  </si>
  <si>
    <t>Borough contributions to Other Bus Operators</t>
  </si>
  <si>
    <t>Borough contributions to Lorry Control administration</t>
  </si>
  <si>
    <t>Lorry Control PCNs</t>
  </si>
  <si>
    <t>Provision for freedom pass 2015 issue</t>
  </si>
  <si>
    <t xml:space="preserve">Investment income </t>
  </si>
  <si>
    <t>POPLA administration</t>
  </si>
  <si>
    <t>Income from lost/faulty freedom passes</t>
  </si>
  <si>
    <t>POPLA appeals income</t>
  </si>
  <si>
    <t>POPLA fixed costs</t>
  </si>
  <si>
    <t>Maternity provision</t>
  </si>
  <si>
    <t xml:space="preserve"> TEC Expenditure Forecast 2015/16</t>
  </si>
  <si>
    <t>2015/16</t>
  </si>
  <si>
    <t>TEC Income Forecast 2015/16</t>
  </si>
  <si>
    <t>City Fleet Taxicard contract</t>
  </si>
  <si>
    <t>Parking managed Services variable contract costs</t>
  </si>
  <si>
    <t>Income from lost/faulty taxicard passes</t>
  </si>
  <si>
    <t>Borough contributions to Taxicard trips</t>
  </si>
  <si>
    <t>TfL contribution to Taxicard trips</t>
  </si>
  <si>
    <t>IT system developments</t>
  </si>
  <si>
    <t>M9</t>
  </si>
  <si>
    <t>London Tribunals Administration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</si>
</sst>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 quotePrefix="1">
      <alignment horizontal="center" vertical="top" wrapText="1"/>
    </xf>
    <xf numFmtId="3" fontId="1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3" fontId="1" fillId="0" borderId="11" xfId="0" applyNumberFormat="1" applyFont="1" applyFill="1" applyBorder="1" applyAlignment="1" quotePrefix="1">
      <alignment horizontal="center" vertical="top" wrapText="1"/>
    </xf>
    <xf numFmtId="3" fontId="1" fillId="0" borderId="13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quotePrefix="1">
      <alignment horizontal="center"/>
    </xf>
    <xf numFmtId="3" fontId="1" fillId="0" borderId="15" xfId="0" applyNumberFormat="1" applyFont="1" applyFill="1" applyBorder="1" applyAlignment="1" quotePrefix="1">
      <alignment horizontal="center"/>
    </xf>
    <xf numFmtId="0" fontId="1" fillId="0" borderId="0" xfId="0" applyFont="1" applyAlignment="1">
      <alignment/>
    </xf>
    <xf numFmtId="3" fontId="1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3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zoomScalePageLayoutView="0" workbookViewId="0" topLeftCell="A1">
      <selection activeCell="G49" sqref="G49"/>
    </sheetView>
  </sheetViews>
  <sheetFormatPr defaultColWidth="9.140625" defaultRowHeight="12.75"/>
  <cols>
    <col min="1" max="1" width="60.421875" style="5" customWidth="1"/>
    <col min="2" max="3" width="12.57421875" style="4" customWidth="1"/>
    <col min="4" max="4" width="13.57421875" style="4" customWidth="1"/>
    <col min="5" max="5" width="13.421875" style="6" customWidth="1"/>
    <col min="7" max="7" width="65.57421875" style="6" customWidth="1"/>
    <col min="8" max="10" width="9.140625" style="6" customWidth="1"/>
    <col min="12" max="12" width="9.28125" style="0" customWidth="1"/>
  </cols>
  <sheetData>
    <row r="2" ht="15.75">
      <c r="D2" s="39"/>
    </row>
    <row r="3" spans="1:5" ht="15">
      <c r="A3" s="7" t="s">
        <v>68</v>
      </c>
      <c r="D3" s="8"/>
      <c r="E3" s="51" t="s">
        <v>54</v>
      </c>
    </row>
    <row r="4" ht="15" thickBot="1">
      <c r="A4" s="2"/>
    </row>
    <row r="5" spans="1:5" ht="15">
      <c r="A5" s="17"/>
      <c r="B5" s="23" t="s">
        <v>48</v>
      </c>
      <c r="C5" s="46" t="s">
        <v>49</v>
      </c>
      <c r="D5" s="69" t="s">
        <v>77</v>
      </c>
      <c r="E5" s="69" t="s">
        <v>77</v>
      </c>
    </row>
    <row r="6" spans="1:5" ht="15">
      <c r="A6" s="13"/>
      <c r="B6" s="45" t="s">
        <v>69</v>
      </c>
      <c r="C6" s="47" t="s">
        <v>50</v>
      </c>
      <c r="D6" s="47" t="s">
        <v>51</v>
      </c>
      <c r="E6" s="48" t="s">
        <v>52</v>
      </c>
    </row>
    <row r="7" spans="1:5" ht="15.75" thickBot="1">
      <c r="A7" s="22"/>
      <c r="B7" s="24" t="s">
        <v>4</v>
      </c>
      <c r="C7" s="49" t="s">
        <v>4</v>
      </c>
      <c r="D7" s="49" t="s">
        <v>4</v>
      </c>
      <c r="E7" s="50" t="s">
        <v>4</v>
      </c>
    </row>
    <row r="8" spans="1:5" ht="15">
      <c r="A8" s="18" t="s">
        <v>15</v>
      </c>
      <c r="B8" s="16"/>
      <c r="C8" s="16"/>
      <c r="D8" s="9"/>
      <c r="E8" s="30"/>
    </row>
    <row r="9" spans="1:5" ht="14.25">
      <c r="A9" s="13" t="s">
        <v>13</v>
      </c>
      <c r="B9" s="16">
        <v>327922</v>
      </c>
      <c r="C9" s="16">
        <v>243747</v>
      </c>
      <c r="D9" s="16">
        <v>327922</v>
      </c>
      <c r="E9" s="16">
        <f>D9-B9</f>
        <v>0</v>
      </c>
    </row>
    <row r="10" spans="1:5" ht="14.25">
      <c r="A10" s="13" t="s">
        <v>14</v>
      </c>
      <c r="B10" s="16">
        <v>21334</v>
      </c>
      <c r="C10" s="16">
        <v>16001</v>
      </c>
      <c r="D10" s="16">
        <v>21334</v>
      </c>
      <c r="E10" s="16">
        <f aca="true" t="shared" si="0" ref="E10:E16">D10-B10</f>
        <v>0</v>
      </c>
    </row>
    <row r="11" spans="1:5" ht="14.25">
      <c r="A11" s="13" t="s">
        <v>36</v>
      </c>
      <c r="B11" s="16">
        <v>2200</v>
      </c>
      <c r="C11" s="16">
        <v>888</v>
      </c>
      <c r="D11" s="16">
        <v>1519</v>
      </c>
      <c r="E11" s="16">
        <f t="shared" si="0"/>
        <v>-681</v>
      </c>
    </row>
    <row r="12" spans="1:5" ht="14.25">
      <c r="A12" s="13" t="s">
        <v>16</v>
      </c>
      <c r="B12" s="16">
        <v>1518</v>
      </c>
      <c r="C12" s="16">
        <v>672</v>
      </c>
      <c r="D12" s="16">
        <v>1616</v>
      </c>
      <c r="E12" s="16">
        <f t="shared" si="0"/>
        <v>98</v>
      </c>
    </row>
    <row r="13" spans="1:5" ht="14.25">
      <c r="A13" s="13" t="s">
        <v>61</v>
      </c>
      <c r="B13" s="16">
        <v>0</v>
      </c>
      <c r="C13" s="16">
        <v>193</v>
      </c>
      <c r="D13" s="16">
        <v>193</v>
      </c>
      <c r="E13" s="16">
        <f t="shared" si="0"/>
        <v>193</v>
      </c>
    </row>
    <row r="14" spans="1:7" ht="14.25">
      <c r="A14" s="13" t="s">
        <v>41</v>
      </c>
      <c r="B14" s="16">
        <v>372</v>
      </c>
      <c r="C14" s="16">
        <v>281</v>
      </c>
      <c r="D14" s="16">
        <v>374</v>
      </c>
      <c r="E14" s="16">
        <f t="shared" si="0"/>
        <v>2</v>
      </c>
      <c r="F14" s="6"/>
      <c r="G14" s="70"/>
    </row>
    <row r="15" spans="1:5" ht="14.25">
      <c r="A15" s="13" t="s">
        <v>71</v>
      </c>
      <c r="B15" s="16">
        <f>11498+787</f>
        <v>12285</v>
      </c>
      <c r="C15" s="16">
        <v>6773</v>
      </c>
      <c r="D15" s="16">
        <v>10890</v>
      </c>
      <c r="E15" s="16">
        <f t="shared" si="0"/>
        <v>-1395</v>
      </c>
    </row>
    <row r="16" spans="1:7" ht="14.25">
      <c r="A16" s="13" t="s">
        <v>42</v>
      </c>
      <c r="B16" s="16">
        <v>479</v>
      </c>
      <c r="C16" s="16">
        <v>370</v>
      </c>
      <c r="D16" s="16">
        <v>493</v>
      </c>
      <c r="E16" s="16">
        <f t="shared" si="0"/>
        <v>14</v>
      </c>
      <c r="F16" s="6"/>
      <c r="G16" s="70"/>
    </row>
    <row r="17" spans="1:5" ht="15">
      <c r="A17" s="13"/>
      <c r="B17" s="57">
        <f>SUM(B9:B16)</f>
        <v>366110</v>
      </c>
      <c r="C17" s="57">
        <f>SUM(C9:C16)</f>
        <v>268925</v>
      </c>
      <c r="D17" s="57">
        <f>SUM(D9:D16)</f>
        <v>364341</v>
      </c>
      <c r="E17" s="57">
        <f>SUM(E9:E16)</f>
        <v>-1769</v>
      </c>
    </row>
    <row r="18" spans="1:5" ht="14.25">
      <c r="A18" s="13"/>
      <c r="B18" s="16"/>
      <c r="C18" s="16"/>
      <c r="D18" s="16"/>
      <c r="E18" s="16"/>
    </row>
    <row r="19" spans="1:5" ht="15">
      <c r="A19" s="19" t="s">
        <v>17</v>
      </c>
      <c r="B19" s="16"/>
      <c r="C19" s="16"/>
      <c r="D19" s="16"/>
      <c r="E19" s="16"/>
    </row>
    <row r="20" spans="1:9" ht="14.25">
      <c r="A20" s="13" t="s">
        <v>18</v>
      </c>
      <c r="B20" s="16">
        <v>1497</v>
      </c>
      <c r="C20" s="16">
        <v>891</v>
      </c>
      <c r="D20" s="16">
        <v>1189</v>
      </c>
      <c r="E20" s="16">
        <f aca="true" t="shared" si="1" ref="E20:E25">D20-B20</f>
        <v>-308</v>
      </c>
      <c r="H20" s="53"/>
      <c r="I20" s="53"/>
    </row>
    <row r="21" spans="1:9" ht="14.25">
      <c r="A21" s="58" t="s">
        <v>72</v>
      </c>
      <c r="B21" s="16">
        <v>1072</v>
      </c>
      <c r="C21" s="16">
        <v>334</v>
      </c>
      <c r="D21" s="16">
        <v>734</v>
      </c>
      <c r="E21" s="16">
        <f t="shared" si="1"/>
        <v>-338</v>
      </c>
      <c r="H21" s="53"/>
      <c r="I21" s="53"/>
    </row>
    <row r="22" spans="1:5" ht="14.25">
      <c r="A22" s="13" t="s">
        <v>19</v>
      </c>
      <c r="B22" s="16">
        <v>4000</v>
      </c>
      <c r="C22" s="16">
        <v>2040</v>
      </c>
      <c r="D22" s="16">
        <v>3000</v>
      </c>
      <c r="E22" s="16">
        <f t="shared" si="1"/>
        <v>-1000</v>
      </c>
    </row>
    <row r="23" spans="1:7" ht="14.25">
      <c r="A23" s="13" t="s">
        <v>46</v>
      </c>
      <c r="B23" s="16">
        <v>542</v>
      </c>
      <c r="C23" s="16">
        <v>391</v>
      </c>
      <c r="D23" s="16">
        <v>521</v>
      </c>
      <c r="E23" s="16">
        <f t="shared" si="1"/>
        <v>-21</v>
      </c>
      <c r="F23" s="6"/>
      <c r="G23" s="70"/>
    </row>
    <row r="24" spans="1:9" ht="14.25">
      <c r="A24" s="13" t="s">
        <v>78</v>
      </c>
      <c r="B24" s="16">
        <v>2822</v>
      </c>
      <c r="C24" s="16">
        <v>2204</v>
      </c>
      <c r="D24" s="16">
        <v>2946</v>
      </c>
      <c r="E24" s="16">
        <f t="shared" si="1"/>
        <v>124</v>
      </c>
      <c r="F24" s="6"/>
      <c r="G24" s="71"/>
      <c r="H24" s="53"/>
      <c r="I24" s="53"/>
    </row>
    <row r="25" spans="1:10" ht="14.25">
      <c r="A25" s="58" t="s">
        <v>63</v>
      </c>
      <c r="B25" s="16">
        <v>0</v>
      </c>
      <c r="C25" s="16">
        <v>0</v>
      </c>
      <c r="D25" s="16">
        <v>0</v>
      </c>
      <c r="E25" s="16">
        <f t="shared" si="1"/>
        <v>0</v>
      </c>
      <c r="G25" s="56"/>
      <c r="H25" s="56"/>
      <c r="I25" s="53"/>
      <c r="J25" s="56"/>
    </row>
    <row r="26" spans="1:7" ht="14.25">
      <c r="A26" s="13" t="s">
        <v>57</v>
      </c>
      <c r="B26" s="16">
        <v>43</v>
      </c>
      <c r="C26" s="16">
        <v>27</v>
      </c>
      <c r="D26" s="16">
        <v>36</v>
      </c>
      <c r="E26" s="16">
        <f>D26-B26</f>
        <v>-7</v>
      </c>
      <c r="F26" s="6"/>
      <c r="G26" s="70"/>
    </row>
    <row r="27" spans="1:9" ht="15">
      <c r="A27" s="13"/>
      <c r="B27" s="57">
        <f>SUM(B20:B26)</f>
        <v>9976</v>
      </c>
      <c r="C27" s="57">
        <f>SUM(C20:C26)</f>
        <v>5887</v>
      </c>
      <c r="D27" s="57">
        <f>SUM(D20:D26)</f>
        <v>8426</v>
      </c>
      <c r="E27" s="57">
        <f>SUM(E20:E26)</f>
        <v>-1550</v>
      </c>
      <c r="I27" s="53"/>
    </row>
    <row r="28" spans="1:5" ht="15" thickBot="1">
      <c r="A28" s="13"/>
      <c r="B28" s="16"/>
      <c r="C28" s="16"/>
      <c r="D28" s="16"/>
      <c r="E28" s="16"/>
    </row>
    <row r="29" spans="1:7" ht="15.75" thickBot="1">
      <c r="A29" s="27" t="s">
        <v>20</v>
      </c>
      <c r="B29" s="28">
        <f>B27+B17</f>
        <v>376086</v>
      </c>
      <c r="C29" s="59">
        <f>C27+C17</f>
        <v>274812</v>
      </c>
      <c r="D29" s="28">
        <f>D27+D17</f>
        <v>372767</v>
      </c>
      <c r="E29" s="28">
        <f>E27+E17</f>
        <v>-3319</v>
      </c>
      <c r="F29" s="52"/>
      <c r="G29" s="55"/>
    </row>
    <row r="30" spans="1:5" ht="15">
      <c r="A30" s="19"/>
      <c r="B30" s="16"/>
      <c r="C30" s="63"/>
      <c r="D30" s="38"/>
      <c r="E30" s="68"/>
    </row>
    <row r="31" spans="1:5" ht="15">
      <c r="A31" s="19" t="s">
        <v>21</v>
      </c>
      <c r="B31" s="25"/>
      <c r="C31" s="64"/>
      <c r="D31" s="25"/>
      <c r="E31" s="60"/>
    </row>
    <row r="32" spans="1:5" ht="14.25">
      <c r="A32" s="13"/>
      <c r="B32" s="16"/>
      <c r="C32" s="63"/>
      <c r="D32" s="16"/>
      <c r="E32" s="9"/>
    </row>
    <row r="33" spans="1:5" ht="15">
      <c r="A33" s="19" t="s">
        <v>55</v>
      </c>
      <c r="B33" s="16"/>
      <c r="C33" s="63"/>
      <c r="D33" s="16"/>
      <c r="E33" s="9"/>
    </row>
    <row r="34" spans="1:7" ht="14.25">
      <c r="A34" s="13" t="s">
        <v>56</v>
      </c>
      <c r="B34" s="16">
        <v>575</v>
      </c>
      <c r="C34" s="16">
        <v>373</v>
      </c>
      <c r="D34" s="16">
        <v>497</v>
      </c>
      <c r="E34" s="9">
        <f>D34-B34</f>
        <v>-78</v>
      </c>
      <c r="G34" s="70"/>
    </row>
    <row r="35" spans="1:5" ht="14.25">
      <c r="A35" s="13" t="s">
        <v>22</v>
      </c>
      <c r="B35" s="16">
        <v>19</v>
      </c>
      <c r="C35" s="16">
        <v>14</v>
      </c>
      <c r="D35" s="16">
        <v>19</v>
      </c>
      <c r="E35" s="9">
        <f>D35-B35</f>
        <v>0</v>
      </c>
    </row>
    <row r="36" spans="1:5" s="6" customFormat="1" ht="14.25">
      <c r="A36" s="13" t="s">
        <v>67</v>
      </c>
      <c r="B36" s="16">
        <v>30</v>
      </c>
      <c r="C36" s="16">
        <v>0</v>
      </c>
      <c r="D36" s="16">
        <v>15</v>
      </c>
      <c r="E36" s="9">
        <f>D36-B36</f>
        <v>-15</v>
      </c>
    </row>
    <row r="37" spans="1:5" ht="15">
      <c r="A37" s="13"/>
      <c r="B37" s="57">
        <f>SUM(B34:B36)</f>
        <v>624</v>
      </c>
      <c r="C37" s="65">
        <f>SUM(C34:C36)</f>
        <v>387</v>
      </c>
      <c r="D37" s="57">
        <f>SUM(D34:D36)</f>
        <v>531</v>
      </c>
      <c r="E37" s="61">
        <f>SUM(E34:E36)</f>
        <v>-93</v>
      </c>
    </row>
    <row r="38" spans="1:5" ht="14.25">
      <c r="A38" s="13"/>
      <c r="B38" s="16"/>
      <c r="C38" s="63"/>
      <c r="D38" s="16"/>
      <c r="E38" s="9"/>
    </row>
    <row r="39" spans="1:5" ht="14.25">
      <c r="A39" s="13"/>
      <c r="B39" s="16"/>
      <c r="D39" s="16"/>
      <c r="E39" s="67"/>
    </row>
    <row r="40" spans="1:5" ht="15">
      <c r="A40" s="19" t="s">
        <v>23</v>
      </c>
      <c r="B40" s="16"/>
      <c r="D40" s="16"/>
      <c r="E40" s="67"/>
    </row>
    <row r="41" spans="1:5" ht="14.25">
      <c r="A41" s="20" t="s">
        <v>0</v>
      </c>
      <c r="B41" s="26">
        <v>0</v>
      </c>
      <c r="C41" s="26">
        <v>0</v>
      </c>
      <c r="D41" s="26">
        <v>0</v>
      </c>
      <c r="E41" s="9">
        <f>D41-B41</f>
        <v>0</v>
      </c>
    </row>
    <row r="42" spans="1:5" ht="14.25">
      <c r="A42" s="20" t="s">
        <v>1</v>
      </c>
      <c r="B42" s="26">
        <v>0</v>
      </c>
      <c r="C42" s="26">
        <v>2</v>
      </c>
      <c r="D42" s="26">
        <v>3</v>
      </c>
      <c r="E42" s="9">
        <f>D42-B42</f>
        <v>3</v>
      </c>
    </row>
    <row r="43" spans="1:5" ht="14.25">
      <c r="A43" s="20" t="s">
        <v>76</v>
      </c>
      <c r="B43" s="26">
        <v>114</v>
      </c>
      <c r="C43" s="26">
        <v>0</v>
      </c>
      <c r="D43" s="26">
        <v>250</v>
      </c>
      <c r="E43" s="9">
        <f>D43-B43</f>
        <v>136</v>
      </c>
    </row>
    <row r="44" spans="1:5" ht="14.25">
      <c r="A44" s="20" t="s">
        <v>2</v>
      </c>
      <c r="B44" s="26">
        <v>18</v>
      </c>
      <c r="C44" s="26">
        <v>11</v>
      </c>
      <c r="D44" s="26">
        <v>15</v>
      </c>
      <c r="E44" s="9">
        <f>D44-B44</f>
        <v>-3</v>
      </c>
    </row>
    <row r="45" spans="1:5" ht="14.25">
      <c r="A45" s="20" t="s">
        <v>3</v>
      </c>
      <c r="B45" s="26">
        <v>40</v>
      </c>
      <c r="C45" s="26">
        <v>30</v>
      </c>
      <c r="D45" s="26">
        <v>40</v>
      </c>
      <c r="E45" s="9">
        <f>D45-B45</f>
        <v>0</v>
      </c>
    </row>
    <row r="46" spans="1:5" ht="15">
      <c r="A46" s="20"/>
      <c r="B46" s="57">
        <f>SUM(B41:B45)</f>
        <v>172</v>
      </c>
      <c r="C46" s="57">
        <f>SUM(C41:C45)</f>
        <v>43</v>
      </c>
      <c r="D46" s="57">
        <f>SUM(D41:D45)</f>
        <v>308</v>
      </c>
      <c r="E46" s="57">
        <f>SUM(E41:E45)</f>
        <v>136</v>
      </c>
    </row>
    <row r="47" spans="1:5" ht="15" thickBot="1">
      <c r="A47" s="13"/>
      <c r="B47" s="16"/>
      <c r="C47" s="63"/>
      <c r="D47" s="16"/>
      <c r="E47" s="9"/>
    </row>
    <row r="48" spans="1:5" ht="15.75" thickBot="1">
      <c r="A48" s="27" t="s">
        <v>24</v>
      </c>
      <c r="B48" s="34">
        <f>B46+B37</f>
        <v>796</v>
      </c>
      <c r="C48" s="34">
        <f>C46+C37</f>
        <v>430</v>
      </c>
      <c r="D48" s="34">
        <f>D46+D37</f>
        <v>839</v>
      </c>
      <c r="E48" s="34">
        <f>E46+E37</f>
        <v>43</v>
      </c>
    </row>
    <row r="49" spans="1:5" ht="15.75" thickBot="1">
      <c r="A49" s="19"/>
      <c r="B49" s="57"/>
      <c r="C49" s="65"/>
      <c r="D49" s="57"/>
      <c r="E49" s="61"/>
    </row>
    <row r="50" spans="1:7" ht="15.75" thickBot="1">
      <c r="A50" s="32" t="s">
        <v>37</v>
      </c>
      <c r="B50" s="34">
        <v>50</v>
      </c>
      <c r="C50" s="34">
        <v>38</v>
      </c>
      <c r="D50" s="34">
        <v>52</v>
      </c>
      <c r="E50" s="62">
        <f>D50-B50</f>
        <v>2</v>
      </c>
      <c r="G50" s="72"/>
    </row>
    <row r="51" spans="1:5" ht="15.75" thickBot="1">
      <c r="A51" s="19"/>
      <c r="B51" s="57"/>
      <c r="C51" s="65"/>
      <c r="D51" s="57"/>
      <c r="E51" s="61"/>
    </row>
    <row r="52" spans="1:5" ht="15.75" thickBot="1">
      <c r="A52" s="27" t="s">
        <v>25</v>
      </c>
      <c r="B52" s="34">
        <f>B50+B48+B29</f>
        <v>376932</v>
      </c>
      <c r="C52" s="66">
        <f>C29+C48+C50</f>
        <v>275280</v>
      </c>
      <c r="D52" s="34">
        <f>D50+D48+D29</f>
        <v>373658</v>
      </c>
      <c r="E52" s="62">
        <f>E50+E48+E29</f>
        <v>-3274</v>
      </c>
    </row>
    <row r="54" ht="14.25">
      <c r="A54" s="3"/>
    </row>
    <row r="56" spans="2:3" ht="15">
      <c r="B56" s="8"/>
      <c r="C56" s="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zoomScalePageLayoutView="0" workbookViewId="0" topLeftCell="A18">
      <selection activeCell="E59" sqref="E59"/>
    </sheetView>
  </sheetViews>
  <sheetFormatPr defaultColWidth="9.140625" defaultRowHeight="12.75"/>
  <cols>
    <col min="1" max="1" width="54.421875" style="0" customWidth="1"/>
    <col min="2" max="3" width="12.28125" style="0" customWidth="1"/>
    <col min="4" max="4" width="13.421875" style="0" customWidth="1"/>
    <col min="5" max="5" width="13.7109375" style="3" customWidth="1"/>
    <col min="7" max="11" width="9.140625" style="6" customWidth="1"/>
  </cols>
  <sheetData>
    <row r="2" ht="15.75">
      <c r="D2" s="40"/>
    </row>
    <row r="3" spans="1:5" ht="15">
      <c r="A3" s="7" t="s">
        <v>70</v>
      </c>
      <c r="E3" s="51" t="s">
        <v>53</v>
      </c>
    </row>
    <row r="4" ht="15">
      <c r="A4" s="7"/>
    </row>
    <row r="5" ht="15" thickBot="1"/>
    <row r="6" spans="1:5" ht="15">
      <c r="A6" s="29"/>
      <c r="B6" s="23" t="s">
        <v>48</v>
      </c>
      <c r="C6" s="46" t="s">
        <v>49</v>
      </c>
      <c r="D6" s="69" t="s">
        <v>77</v>
      </c>
      <c r="E6" s="69" t="s">
        <v>77</v>
      </c>
    </row>
    <row r="7" spans="1:5" ht="15">
      <c r="A7" s="44"/>
      <c r="B7" s="45" t="s">
        <v>69</v>
      </c>
      <c r="C7" s="47" t="s">
        <v>50</v>
      </c>
      <c r="D7" s="47" t="s">
        <v>51</v>
      </c>
      <c r="E7" s="48" t="s">
        <v>52</v>
      </c>
    </row>
    <row r="8" spans="1:5" ht="15.75" thickBot="1">
      <c r="A8" s="11"/>
      <c r="B8" s="24" t="s">
        <v>4</v>
      </c>
      <c r="C8" s="49" t="s">
        <v>4</v>
      </c>
      <c r="D8" s="49" t="s">
        <v>4</v>
      </c>
      <c r="E8" s="50" t="s">
        <v>4</v>
      </c>
    </row>
    <row r="9" spans="1:5" ht="14.25">
      <c r="A9" s="41"/>
      <c r="B9" s="38"/>
      <c r="C9" s="38"/>
      <c r="D9" s="41"/>
      <c r="E9" s="13"/>
    </row>
    <row r="10" spans="1:5" ht="14.25">
      <c r="A10" s="20" t="s">
        <v>26</v>
      </c>
      <c r="B10" s="16">
        <v>327922</v>
      </c>
      <c r="C10" s="16">
        <v>243747</v>
      </c>
      <c r="D10" s="16">
        <v>327922</v>
      </c>
      <c r="E10" s="16">
        <f aca="true" t="shared" si="0" ref="E10:E17">B10-D10</f>
        <v>0</v>
      </c>
    </row>
    <row r="11" spans="1:5" ht="14.25">
      <c r="A11" s="20" t="s">
        <v>27</v>
      </c>
      <c r="B11" s="16">
        <v>21334</v>
      </c>
      <c r="C11" s="16">
        <v>16001</v>
      </c>
      <c r="D11" s="16">
        <v>21334</v>
      </c>
      <c r="E11" s="16">
        <f t="shared" si="0"/>
        <v>0</v>
      </c>
    </row>
    <row r="12" spans="1:5" ht="14.25">
      <c r="A12" s="20" t="s">
        <v>58</v>
      </c>
      <c r="B12" s="16">
        <v>2200</v>
      </c>
      <c r="C12" s="16">
        <v>1650</v>
      </c>
      <c r="D12" s="16">
        <v>2200</v>
      </c>
      <c r="E12" s="16">
        <f t="shared" si="0"/>
        <v>0</v>
      </c>
    </row>
    <row r="13" spans="1:5" ht="14.25">
      <c r="A13" s="13" t="s">
        <v>28</v>
      </c>
      <c r="B13" s="16">
        <v>1375</v>
      </c>
      <c r="C13" s="16">
        <v>1139</v>
      </c>
      <c r="D13" s="16">
        <v>1375</v>
      </c>
      <c r="E13" s="16">
        <f t="shared" si="0"/>
        <v>0</v>
      </c>
    </row>
    <row r="14" spans="1:5" ht="14.25">
      <c r="A14" s="13" t="s">
        <v>44</v>
      </c>
      <c r="B14" s="16">
        <v>286</v>
      </c>
      <c r="C14" s="16">
        <v>286</v>
      </c>
      <c r="D14" s="16">
        <v>286</v>
      </c>
      <c r="E14" s="16">
        <f t="shared" si="0"/>
        <v>0</v>
      </c>
    </row>
    <row r="15" spans="1:5" ht="14.25">
      <c r="A15" s="58" t="s">
        <v>64</v>
      </c>
      <c r="B15" s="16">
        <v>500</v>
      </c>
      <c r="C15" s="16">
        <v>494</v>
      </c>
      <c r="D15" s="16">
        <v>658</v>
      </c>
      <c r="E15" s="16">
        <f t="shared" si="0"/>
        <v>-158</v>
      </c>
    </row>
    <row r="16" spans="1:5" ht="14.25">
      <c r="A16" s="58" t="s">
        <v>73</v>
      </c>
      <c r="B16" s="16">
        <v>36</v>
      </c>
      <c r="C16" s="16">
        <v>2</v>
      </c>
      <c r="D16" s="16">
        <v>6</v>
      </c>
      <c r="E16" s="16">
        <f t="shared" si="0"/>
        <v>30</v>
      </c>
    </row>
    <row r="17" spans="1:5" ht="14.25">
      <c r="A17" s="13" t="s">
        <v>74</v>
      </c>
      <c r="B17" s="16">
        <f>1727+931</f>
        <v>2658</v>
      </c>
      <c r="C17" s="16">
        <v>2021</v>
      </c>
      <c r="D17" s="16">
        <v>1512</v>
      </c>
      <c r="E17" s="16">
        <f t="shared" si="0"/>
        <v>1146</v>
      </c>
    </row>
    <row r="18" spans="1:7" ht="14.25">
      <c r="A18" s="14" t="s">
        <v>75</v>
      </c>
      <c r="B18" s="16">
        <f>9771-144</f>
        <v>9627</v>
      </c>
      <c r="C18" s="16">
        <v>5725</v>
      </c>
      <c r="D18" s="16">
        <v>9378</v>
      </c>
      <c r="E18" s="16">
        <f>B18-D18</f>
        <v>249</v>
      </c>
      <c r="G18" s="53"/>
    </row>
    <row r="19" spans="1:5" ht="14.25">
      <c r="A19" s="13" t="s">
        <v>43</v>
      </c>
      <c r="B19" s="15">
        <v>338</v>
      </c>
      <c r="C19" s="15">
        <v>338</v>
      </c>
      <c r="D19" s="15">
        <v>338</v>
      </c>
      <c r="E19" s="16">
        <f>B19-D19</f>
        <v>0</v>
      </c>
    </row>
    <row r="20" spans="1:5" ht="14.25">
      <c r="A20" s="10" t="s">
        <v>45</v>
      </c>
      <c r="B20" s="15">
        <v>105</v>
      </c>
      <c r="C20" s="15">
        <v>79</v>
      </c>
      <c r="D20" s="15">
        <v>105</v>
      </c>
      <c r="E20" s="16">
        <f>B20-D20</f>
        <v>0</v>
      </c>
    </row>
    <row r="21" spans="1:5" ht="15">
      <c r="A21" s="13"/>
      <c r="B21" s="57">
        <f>SUM(B10:B20)</f>
        <v>366381</v>
      </c>
      <c r="C21" s="57">
        <f>SUM(C10:C20)</f>
        <v>271482</v>
      </c>
      <c r="D21" s="57">
        <f>SUM(D10:D20)</f>
        <v>365114</v>
      </c>
      <c r="E21" s="57">
        <f>SUM(E10:E20)</f>
        <v>1267</v>
      </c>
    </row>
    <row r="22" spans="1:5" ht="14.25">
      <c r="A22" s="13"/>
      <c r="B22" s="16"/>
      <c r="C22" s="16"/>
      <c r="D22" s="16"/>
      <c r="E22" s="16"/>
    </row>
    <row r="23" spans="1:5" ht="15">
      <c r="A23" s="31" t="s">
        <v>29</v>
      </c>
      <c r="B23" s="16"/>
      <c r="C23" s="16"/>
      <c r="D23" s="16"/>
      <c r="E23" s="16"/>
    </row>
    <row r="24" spans="1:5" ht="14.25">
      <c r="A24" s="14" t="s">
        <v>59</v>
      </c>
      <c r="B24" s="15">
        <v>0</v>
      </c>
      <c r="C24" s="15">
        <v>0</v>
      </c>
      <c r="D24" s="15">
        <v>0</v>
      </c>
      <c r="E24" s="16">
        <f aca="true" t="shared" si="1" ref="E24:E34">B24-D24</f>
        <v>0</v>
      </c>
    </row>
    <row r="25" spans="1:5" ht="14.25">
      <c r="A25" s="14" t="s">
        <v>60</v>
      </c>
      <c r="B25" s="15">
        <v>550</v>
      </c>
      <c r="C25" s="16">
        <v>531</v>
      </c>
      <c r="D25" s="16">
        <v>708</v>
      </c>
      <c r="E25" s="16">
        <f t="shared" si="1"/>
        <v>-158</v>
      </c>
    </row>
    <row r="26" spans="1:8" ht="14.25">
      <c r="A26" s="14" t="s">
        <v>32</v>
      </c>
      <c r="B26" s="15">
        <v>2070</v>
      </c>
      <c r="C26" s="16">
        <v>559</v>
      </c>
      <c r="D26" s="16">
        <v>1342</v>
      </c>
      <c r="E26" s="16">
        <f t="shared" si="1"/>
        <v>728</v>
      </c>
      <c r="H26" s="53"/>
    </row>
    <row r="27" spans="1:8" ht="14.25">
      <c r="A27" s="14" t="s">
        <v>38</v>
      </c>
      <c r="B27" s="15">
        <v>250</v>
      </c>
      <c r="C27" s="16">
        <v>33</v>
      </c>
      <c r="D27" s="16">
        <v>96</v>
      </c>
      <c r="E27" s="16">
        <f t="shared" si="1"/>
        <v>154</v>
      </c>
      <c r="G27" s="53"/>
      <c r="H27" s="53"/>
    </row>
    <row r="28" spans="1:9" ht="14.25">
      <c r="A28" s="14" t="s">
        <v>34</v>
      </c>
      <c r="B28" s="15">
        <v>208</v>
      </c>
      <c r="C28" s="16">
        <v>114</v>
      </c>
      <c r="D28" s="16">
        <v>273</v>
      </c>
      <c r="E28" s="16">
        <f t="shared" si="1"/>
        <v>-65</v>
      </c>
      <c r="H28" s="53"/>
      <c r="I28" s="53"/>
    </row>
    <row r="29" spans="1:9" ht="14.25">
      <c r="A29" s="21" t="s">
        <v>65</v>
      </c>
      <c r="B29" s="16">
        <v>0</v>
      </c>
      <c r="C29" s="16">
        <v>0</v>
      </c>
      <c r="D29" s="16">
        <v>0</v>
      </c>
      <c r="E29" s="16">
        <f t="shared" si="1"/>
        <v>0</v>
      </c>
      <c r="H29" s="53"/>
      <c r="I29" s="53"/>
    </row>
    <row r="30" spans="1:9" ht="14.25">
      <c r="A30" s="13" t="s">
        <v>31</v>
      </c>
      <c r="B30" s="16">
        <v>1910</v>
      </c>
      <c r="C30" s="16">
        <v>955</v>
      </c>
      <c r="D30" s="16">
        <v>1910</v>
      </c>
      <c r="E30" s="16">
        <f t="shared" si="1"/>
        <v>0</v>
      </c>
      <c r="I30" s="53"/>
    </row>
    <row r="31" spans="1:9" ht="14.25">
      <c r="A31" s="13" t="s">
        <v>39</v>
      </c>
      <c r="B31" s="16">
        <v>250</v>
      </c>
      <c r="C31" s="16">
        <v>125</v>
      </c>
      <c r="D31" s="16">
        <v>250</v>
      </c>
      <c r="E31" s="16">
        <f t="shared" si="1"/>
        <v>0</v>
      </c>
      <c r="I31" s="53"/>
    </row>
    <row r="32" spans="1:9" ht="14.25">
      <c r="A32" s="13" t="s">
        <v>33</v>
      </c>
      <c r="B32" s="16">
        <v>493</v>
      </c>
      <c r="C32" s="16">
        <v>294</v>
      </c>
      <c r="D32" s="16">
        <v>493</v>
      </c>
      <c r="E32" s="16">
        <f t="shared" si="1"/>
        <v>0</v>
      </c>
      <c r="I32" s="53"/>
    </row>
    <row r="33" spans="1:5" ht="14.25">
      <c r="A33" s="58" t="s">
        <v>66</v>
      </c>
      <c r="B33" s="16">
        <v>0</v>
      </c>
      <c r="C33" s="16">
        <v>0</v>
      </c>
      <c r="D33" s="16">
        <v>0</v>
      </c>
      <c r="E33" s="16">
        <f t="shared" si="1"/>
        <v>0</v>
      </c>
    </row>
    <row r="34" spans="1:8" ht="14.25">
      <c r="A34" s="10" t="s">
        <v>30</v>
      </c>
      <c r="B34" s="15">
        <v>582</v>
      </c>
      <c r="C34" s="16">
        <v>149</v>
      </c>
      <c r="D34" s="16">
        <v>554</v>
      </c>
      <c r="E34" s="16">
        <f t="shared" si="1"/>
        <v>28</v>
      </c>
      <c r="H34" s="53"/>
    </row>
    <row r="35" spans="1:5" ht="14.25">
      <c r="A35" s="10" t="s">
        <v>35</v>
      </c>
      <c r="B35" s="15">
        <v>4000</v>
      </c>
      <c r="C35" s="16">
        <v>1632</v>
      </c>
      <c r="D35" s="16">
        <v>3000</v>
      </c>
      <c r="E35" s="16">
        <f>B35-D35</f>
        <v>1000</v>
      </c>
    </row>
    <row r="36" spans="1:5" ht="15">
      <c r="A36" s="13"/>
      <c r="B36" s="57">
        <f>SUM(B24:B35)</f>
        <v>10313</v>
      </c>
      <c r="C36" s="57">
        <f>SUM(C24:C35)</f>
        <v>4392</v>
      </c>
      <c r="D36" s="57">
        <f>SUM(D24:D35)</f>
        <v>8626</v>
      </c>
      <c r="E36" s="57">
        <f>SUM(E24:E35)</f>
        <v>1687</v>
      </c>
    </row>
    <row r="37" spans="1:8" ht="15" thickBot="1">
      <c r="A37" s="22"/>
      <c r="B37" s="30"/>
      <c r="C37" s="30"/>
      <c r="D37" s="30"/>
      <c r="E37" s="30"/>
      <c r="H37" s="53"/>
    </row>
    <row r="38" spans="1:5" ht="15.75" thickBot="1">
      <c r="A38" s="33" t="s">
        <v>20</v>
      </c>
      <c r="B38" s="34">
        <f>B36+B21</f>
        <v>376694</v>
      </c>
      <c r="C38" s="34">
        <f>C36+C21</f>
        <v>275874</v>
      </c>
      <c r="D38" s="34">
        <f>D36+D21</f>
        <v>373740</v>
      </c>
      <c r="E38" s="34">
        <f>E36+E21</f>
        <v>2954</v>
      </c>
    </row>
    <row r="39" spans="1:5" ht="14.25">
      <c r="A39" s="13"/>
      <c r="B39" s="16"/>
      <c r="C39" s="16"/>
      <c r="D39" s="16"/>
      <c r="E39" s="16"/>
    </row>
    <row r="40" spans="1:5" ht="15">
      <c r="A40" s="12" t="s">
        <v>5</v>
      </c>
      <c r="B40" s="15"/>
      <c r="C40" s="15"/>
      <c r="D40" s="15"/>
      <c r="E40" s="15"/>
    </row>
    <row r="41" spans="1:5" ht="14.25">
      <c r="A41" s="43" t="s">
        <v>47</v>
      </c>
      <c r="B41" s="15">
        <v>46</v>
      </c>
      <c r="C41" s="15">
        <v>46</v>
      </c>
      <c r="D41" s="15">
        <v>46</v>
      </c>
      <c r="E41" s="16">
        <f>B41-D41</f>
        <v>0</v>
      </c>
    </row>
    <row r="42" spans="1:5" ht="14.25">
      <c r="A42" s="14" t="s">
        <v>6</v>
      </c>
      <c r="B42" s="15">
        <v>51</v>
      </c>
      <c r="C42" s="15">
        <v>51</v>
      </c>
      <c r="D42" s="15">
        <v>51</v>
      </c>
      <c r="E42" s="16">
        <f>B42-D42</f>
        <v>0</v>
      </c>
    </row>
    <row r="43" spans="1:5" ht="15">
      <c r="A43" s="14"/>
      <c r="B43" s="35">
        <f>SUM(B41:B42)</f>
        <v>97</v>
      </c>
      <c r="C43" s="35">
        <f>SUM(C41:C42)</f>
        <v>97</v>
      </c>
      <c r="D43" s="35">
        <f>SUM(D41:D42)</f>
        <v>97</v>
      </c>
      <c r="E43" s="35">
        <f>SUM(E41:E42)</f>
        <v>0</v>
      </c>
    </row>
    <row r="44" spans="1:5" ht="14.25">
      <c r="A44" s="14"/>
      <c r="B44" s="15"/>
      <c r="C44" s="15"/>
      <c r="D44" s="15"/>
      <c r="E44" s="15"/>
    </row>
    <row r="45" spans="1:5" ht="15">
      <c r="A45" s="12" t="s">
        <v>7</v>
      </c>
      <c r="B45" s="15"/>
      <c r="C45" s="15"/>
      <c r="D45" s="15"/>
      <c r="E45" s="15"/>
    </row>
    <row r="46" spans="1:10" ht="14.25">
      <c r="A46" s="20" t="s">
        <v>62</v>
      </c>
      <c r="B46" s="16">
        <v>0</v>
      </c>
      <c r="C46" s="16">
        <v>5</v>
      </c>
      <c r="D46" s="16">
        <v>5</v>
      </c>
      <c r="E46" s="16">
        <f>B46-D46</f>
        <v>-5</v>
      </c>
      <c r="F46" s="6"/>
      <c r="J46" s="53"/>
    </row>
    <row r="47" spans="1:10" ht="14.25">
      <c r="A47" s="14" t="s">
        <v>8</v>
      </c>
      <c r="B47" s="15">
        <v>3</v>
      </c>
      <c r="C47" s="16">
        <v>0</v>
      </c>
      <c r="D47" s="16">
        <v>0</v>
      </c>
      <c r="E47" s="16">
        <f>B47-D47</f>
        <v>3</v>
      </c>
      <c r="J47" s="53"/>
    </row>
    <row r="48" spans="1:10" ht="14.25">
      <c r="A48" s="14" t="s">
        <v>9</v>
      </c>
      <c r="B48" s="15">
        <v>31</v>
      </c>
      <c r="C48" s="16">
        <v>41</v>
      </c>
      <c r="D48" s="16">
        <v>41</v>
      </c>
      <c r="E48" s="16">
        <f>B48-D48</f>
        <v>-10</v>
      </c>
      <c r="J48" s="53"/>
    </row>
    <row r="49" spans="1:10" ht="14.25">
      <c r="A49" s="14" t="s">
        <v>10</v>
      </c>
      <c r="B49" s="15">
        <v>43</v>
      </c>
      <c r="C49" s="16">
        <v>27</v>
      </c>
      <c r="D49" s="16">
        <v>36</v>
      </c>
      <c r="E49" s="16">
        <f>B49-D49</f>
        <v>7</v>
      </c>
      <c r="J49" s="53"/>
    </row>
    <row r="50" spans="1:10" ht="14.25">
      <c r="A50" s="14" t="s">
        <v>11</v>
      </c>
      <c r="B50" s="15">
        <v>0</v>
      </c>
      <c r="C50" s="16">
        <v>5</v>
      </c>
      <c r="D50" s="16">
        <v>5</v>
      </c>
      <c r="E50" s="16">
        <f>B50-D50</f>
        <v>-5</v>
      </c>
      <c r="J50" s="53"/>
    </row>
    <row r="51" spans="1:5" ht="15">
      <c r="A51" s="10"/>
      <c r="B51" s="35">
        <f>SUM(B46:B50)</f>
        <v>77</v>
      </c>
      <c r="C51" s="35">
        <f>SUM(C46:C50)</f>
        <v>78</v>
      </c>
      <c r="D51" s="35">
        <f>SUM(D46:D50)</f>
        <v>87</v>
      </c>
      <c r="E51" s="35">
        <f>SUM(E46:E50)</f>
        <v>-10</v>
      </c>
    </row>
    <row r="52" spans="1:5" ht="15" thickBot="1">
      <c r="A52" s="10"/>
      <c r="B52" s="15"/>
      <c r="C52" s="15"/>
      <c r="D52" s="15"/>
      <c r="E52" s="15"/>
    </row>
    <row r="53" spans="1:5" ht="15.75" thickBot="1">
      <c r="A53" s="37" t="s">
        <v>12</v>
      </c>
      <c r="B53" s="36">
        <v>64</v>
      </c>
      <c r="C53" s="34">
        <v>0</v>
      </c>
      <c r="D53" s="34">
        <v>296</v>
      </c>
      <c r="E53" s="34">
        <f>B53-D53</f>
        <v>-232</v>
      </c>
    </row>
    <row r="54" spans="1:5" ht="15.75" thickBot="1">
      <c r="A54" s="42"/>
      <c r="B54" s="35"/>
      <c r="C54" s="35"/>
      <c r="D54" s="35"/>
      <c r="E54" s="35"/>
    </row>
    <row r="55" spans="1:5" ht="15.75" thickBot="1">
      <c r="A55" s="32" t="s">
        <v>37</v>
      </c>
      <c r="B55" s="34">
        <v>0</v>
      </c>
      <c r="C55" s="34">
        <v>0</v>
      </c>
      <c r="D55" s="34">
        <f>SUM(B55:C55)</f>
        <v>0</v>
      </c>
      <c r="E55" s="34">
        <f>B55-D55</f>
        <v>0</v>
      </c>
    </row>
    <row r="56" spans="1:5" ht="15.75" thickBot="1">
      <c r="A56" s="42"/>
      <c r="B56" s="35"/>
      <c r="C56" s="35"/>
      <c r="D56" s="35"/>
      <c r="E56" s="35"/>
    </row>
    <row r="57" spans="1:5" ht="15.75" thickBot="1">
      <c r="A57" s="32" t="s">
        <v>40</v>
      </c>
      <c r="B57" s="36">
        <f>B38+B43+B51+B53+B55</f>
        <v>376932</v>
      </c>
      <c r="C57" s="36">
        <f>C38+C43+C51+C53+C55</f>
        <v>276049</v>
      </c>
      <c r="D57" s="36">
        <f>D38+D43+D51+D53+D55</f>
        <v>374220</v>
      </c>
      <c r="E57" s="36">
        <f>E38+E43+E51+E53+E55</f>
        <v>2712</v>
      </c>
    </row>
    <row r="59" spans="2:5" ht="14.25">
      <c r="B59" s="1"/>
      <c r="C59" s="1"/>
      <c r="D59" s="1"/>
      <c r="E59" s="5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London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smith</dc:creator>
  <cp:keywords/>
  <dc:description/>
  <cp:lastModifiedBy>Alan Edwards</cp:lastModifiedBy>
  <cp:lastPrinted>2016-01-25T16:08:04Z</cp:lastPrinted>
  <dcterms:created xsi:type="dcterms:W3CDTF">2006-10-05T10:59:56Z</dcterms:created>
  <dcterms:modified xsi:type="dcterms:W3CDTF">2016-01-28T10:45:26Z</dcterms:modified>
  <cp:category/>
  <cp:version/>
  <cp:contentType/>
  <cp:contentStatus/>
</cp:coreProperties>
</file>