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3905" windowHeight="11760" tabRatio="556"/>
  </bookViews>
  <sheets>
    <sheet name="Council Tax Monitor 15-16" sheetId="1" r:id="rId1"/>
  </sheets>
  <definedNames>
    <definedName name="_xlnm.Print_Area" localSheetId="0">'Council Tax Monitor 15-16'!$A$1:$L$54</definedName>
  </definedNames>
  <calcPr calcId="145621"/>
</workbook>
</file>

<file path=xl/calcChain.xml><?xml version="1.0" encoding="utf-8"?>
<calcChain xmlns="http://schemas.openxmlformats.org/spreadsheetml/2006/main">
  <c r="L41" i="1" l="1"/>
  <c r="J54" i="1" l="1"/>
  <c r="L54" i="1" s="1"/>
  <c r="J53" i="1"/>
  <c r="L53" i="1" s="1"/>
  <c r="G51" i="1"/>
  <c r="G50" i="1"/>
  <c r="G49" i="1"/>
  <c r="G48" i="1"/>
  <c r="G47" i="1"/>
  <c r="G45" i="1"/>
  <c r="G44" i="1"/>
  <c r="G43" i="1"/>
  <c r="G42" i="1"/>
  <c r="G39" i="1"/>
  <c r="G38" i="1"/>
  <c r="G37" i="1"/>
  <c r="G36" i="1"/>
  <c r="G35" i="1"/>
  <c r="G33" i="1"/>
  <c r="G32" i="1"/>
  <c r="G31" i="1"/>
  <c r="G30" i="1"/>
  <c r="G29" i="1"/>
  <c r="G25" i="1"/>
  <c r="G24" i="1"/>
  <c r="G23" i="1"/>
  <c r="G21" i="1"/>
  <c r="G20" i="1"/>
  <c r="G19" i="1"/>
  <c r="G18" i="1"/>
  <c r="G17" i="1"/>
  <c r="G13" i="1"/>
  <c r="G14" i="1"/>
  <c r="G15" i="1"/>
  <c r="G12" i="1"/>
  <c r="G11" i="1"/>
  <c r="F53" i="1" l="1"/>
  <c r="E53" i="1"/>
  <c r="B17" i="1"/>
  <c r="F17" i="1" s="1"/>
  <c r="E17" i="1" s="1"/>
  <c r="D41" i="1"/>
  <c r="G41" i="1" s="1"/>
  <c r="I41" i="1" s="1"/>
  <c r="H41" i="1" s="1"/>
  <c r="I11" i="1"/>
  <c r="H11" i="1" s="1"/>
  <c r="K51" i="1"/>
  <c r="K50" i="1"/>
  <c r="K49" i="1"/>
  <c r="K48" i="1"/>
  <c r="K47" i="1"/>
  <c r="K45" i="1"/>
  <c r="K44" i="1"/>
  <c r="K43" i="1"/>
  <c r="K42" i="1"/>
  <c r="K39" i="1"/>
  <c r="K38" i="1"/>
  <c r="K37" i="1"/>
  <c r="K36" i="1"/>
  <c r="K35" i="1"/>
  <c r="K33" i="1"/>
  <c r="K32" i="1"/>
  <c r="K31" i="1"/>
  <c r="K30" i="1"/>
  <c r="K29" i="1"/>
  <c r="K25" i="1"/>
  <c r="K24" i="1"/>
  <c r="K21" i="1"/>
  <c r="K20" i="1"/>
  <c r="K19" i="1"/>
  <c r="K18" i="1"/>
  <c r="K17" i="1"/>
  <c r="K15" i="1"/>
  <c r="K14" i="1"/>
  <c r="K13" i="1"/>
  <c r="K12" i="1"/>
  <c r="K11" i="1"/>
  <c r="I51" i="1"/>
  <c r="H51" i="1" s="1"/>
  <c r="I50" i="1"/>
  <c r="H50" i="1" s="1"/>
  <c r="L50" i="1"/>
  <c r="I49" i="1"/>
  <c r="H49" i="1" s="1"/>
  <c r="I48" i="1"/>
  <c r="H48" i="1" s="1"/>
  <c r="I47" i="1"/>
  <c r="H47" i="1" s="1"/>
  <c r="L45" i="1"/>
  <c r="I45" i="1"/>
  <c r="H45" i="1" s="1"/>
  <c r="I44" i="1"/>
  <c r="H44" i="1" s="1"/>
  <c r="I43" i="1"/>
  <c r="H43" i="1" s="1"/>
  <c r="I42" i="1"/>
  <c r="H42" i="1" s="1"/>
  <c r="I39" i="1"/>
  <c r="H39" i="1" s="1"/>
  <c r="I38" i="1"/>
  <c r="H38" i="1" s="1"/>
  <c r="I37" i="1"/>
  <c r="H37" i="1" s="1"/>
  <c r="I36" i="1"/>
  <c r="H36" i="1" s="1"/>
  <c r="I35" i="1"/>
  <c r="H35" i="1" s="1"/>
  <c r="I33" i="1"/>
  <c r="H33" i="1" s="1"/>
  <c r="I32" i="1"/>
  <c r="H32" i="1" s="1"/>
  <c r="I31" i="1"/>
  <c r="H31" i="1" s="1"/>
  <c r="I30" i="1"/>
  <c r="H30" i="1" s="1"/>
  <c r="I29" i="1"/>
  <c r="H29" i="1" s="1"/>
  <c r="I25" i="1"/>
  <c r="H25" i="1" s="1"/>
  <c r="I24" i="1"/>
  <c r="H24" i="1" s="1"/>
  <c r="L23" i="1"/>
  <c r="I23" i="1"/>
  <c r="H23" i="1" s="1"/>
  <c r="I21" i="1"/>
  <c r="H21" i="1" s="1"/>
  <c r="I20" i="1"/>
  <c r="H20" i="1" s="1"/>
  <c r="I19" i="1"/>
  <c r="H19" i="1" s="1"/>
  <c r="I18" i="1"/>
  <c r="H18" i="1" s="1"/>
  <c r="I17" i="1"/>
  <c r="H17" i="1" s="1"/>
  <c r="I15" i="1"/>
  <c r="H15" i="1" s="1"/>
  <c r="I14" i="1"/>
  <c r="H14" i="1" s="1"/>
  <c r="I13" i="1"/>
  <c r="H13" i="1" s="1"/>
  <c r="L12" i="1"/>
  <c r="F54" i="1"/>
  <c r="E54" i="1" s="1"/>
  <c r="F51" i="1"/>
  <c r="E51" i="1" s="1"/>
  <c r="F50" i="1"/>
  <c r="E50" i="1" s="1"/>
  <c r="F49" i="1"/>
  <c r="E49" i="1" s="1"/>
  <c r="F48" i="1"/>
  <c r="E48" i="1" s="1"/>
  <c r="F47" i="1"/>
  <c r="E47" i="1" s="1"/>
  <c r="F45" i="1"/>
  <c r="E45" i="1" s="1"/>
  <c r="F44" i="1"/>
  <c r="E44" i="1"/>
  <c r="F43" i="1"/>
  <c r="E43" i="1" s="1"/>
  <c r="F42" i="1"/>
  <c r="E42" i="1" s="1"/>
  <c r="F41" i="1"/>
  <c r="E41" i="1" s="1"/>
  <c r="F39" i="1"/>
  <c r="E39" i="1" s="1"/>
  <c r="F38" i="1"/>
  <c r="E38" i="1" s="1"/>
  <c r="F37" i="1"/>
  <c r="E37" i="1" s="1"/>
  <c r="F36" i="1"/>
  <c r="E36" i="1" s="1"/>
  <c r="F35" i="1"/>
  <c r="E35" i="1" s="1"/>
  <c r="F33" i="1"/>
  <c r="E33" i="1" s="1"/>
  <c r="F32" i="1"/>
  <c r="E32" i="1"/>
  <c r="F31" i="1"/>
  <c r="E31" i="1" s="1"/>
  <c r="F30" i="1"/>
  <c r="E30" i="1" s="1"/>
  <c r="F29" i="1"/>
  <c r="E29" i="1"/>
  <c r="F25" i="1"/>
  <c r="E25" i="1" s="1"/>
  <c r="F24" i="1"/>
  <c r="E24" i="1"/>
  <c r="F23" i="1"/>
  <c r="E23" i="1" s="1"/>
  <c r="F21" i="1"/>
  <c r="E21" i="1" s="1"/>
  <c r="F20" i="1"/>
  <c r="E20" i="1" s="1"/>
  <c r="F19" i="1"/>
  <c r="E19" i="1"/>
  <c r="F18" i="1"/>
  <c r="E18" i="1" s="1"/>
  <c r="F15" i="1"/>
  <c r="E15" i="1" s="1"/>
  <c r="F14" i="1"/>
  <c r="E14" i="1"/>
  <c r="F13" i="1"/>
  <c r="E13" i="1" s="1"/>
  <c r="F12" i="1"/>
  <c r="E12" i="1" s="1"/>
  <c r="F11" i="1"/>
  <c r="E11" i="1"/>
  <c r="L13" i="1"/>
  <c r="L30" i="1"/>
  <c r="L35" i="1"/>
  <c r="L39" i="1"/>
  <c r="L44" i="1"/>
  <c r="L49" i="1"/>
  <c r="L14" i="1"/>
  <c r="L19" i="1"/>
  <c r="L24" i="1"/>
  <c r="L31" i="1"/>
  <c r="L36" i="1"/>
  <c r="L15" i="1"/>
  <c r="L20" i="1"/>
  <c r="L25" i="1"/>
  <c r="L37" i="1"/>
  <c r="L42" i="1"/>
  <c r="L47" i="1"/>
  <c r="L51" i="1"/>
  <c r="L21" i="1"/>
  <c r="L29" i="1"/>
  <c r="L38" i="1"/>
  <c r="L48" i="1"/>
  <c r="L33" i="1"/>
  <c r="L18" i="1"/>
  <c r="L43" i="1"/>
  <c r="L11" i="1"/>
  <c r="L17" i="1" l="1"/>
  <c r="I12" i="1"/>
  <c r="H12" i="1" s="1"/>
  <c r="L32" i="1"/>
</calcChain>
</file>

<file path=xl/comments1.xml><?xml version="1.0" encoding="utf-8"?>
<comments xmlns="http://schemas.openxmlformats.org/spreadsheetml/2006/main">
  <authors>
    <author>Tasneem Issaji</author>
    <author>Federico Mor</author>
    <author>Devrim Dirlik</author>
    <author>James Strother</author>
  </authors>
  <commentList>
    <comment ref="B12" authorId="0">
      <text>
        <r>
          <rPr>
            <sz val="8"/>
            <color indexed="81"/>
            <rFont val="Tahoma"/>
            <family val="2"/>
          </rPr>
          <t>Includes Garden Squares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2" authorId="0">
      <text>
        <r>
          <rPr>
            <sz val="8"/>
            <color indexed="81"/>
            <rFont val="Tahoma"/>
            <family val="2"/>
          </rPr>
          <t>Includes Garden Squares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7" authorId="1">
      <text>
        <r>
          <rPr>
            <sz val="9"/>
            <color indexed="81"/>
            <rFont val="Tahoma"/>
            <family val="2"/>
          </rPr>
          <t>Including Lloyd square</t>
        </r>
      </text>
    </comment>
    <comment ref="D17" authorId="1">
      <text>
        <r>
          <rPr>
            <sz val="9"/>
            <color indexed="81"/>
            <rFont val="Tahoma"/>
            <family val="2"/>
          </rPr>
          <t xml:space="preserve">Including Lloyd Square
</t>
        </r>
      </text>
    </comment>
    <comment ref="B18" authorId="0">
      <text>
        <r>
          <rPr>
            <sz val="8"/>
            <color indexed="81"/>
            <rFont val="Tahoma"/>
            <family val="2"/>
          </rPr>
          <t xml:space="preserve">Includes Garden Squares
</t>
        </r>
      </text>
    </comment>
    <comment ref="D18" authorId="0">
      <text>
        <r>
          <rPr>
            <sz val="8"/>
            <color indexed="81"/>
            <rFont val="Tahoma"/>
            <family val="2"/>
          </rPr>
          <t xml:space="preserve">Includes Garden Squares
</t>
        </r>
      </text>
    </comment>
    <comment ref="B24" authorId="2">
      <text>
        <r>
          <rPr>
            <sz val="9"/>
            <color indexed="81"/>
            <rFont val="Tahoma"/>
            <family val="2"/>
          </rPr>
          <t>Includes W&amp;PCC</t>
        </r>
      </text>
    </comment>
    <comment ref="D24" authorId="2">
      <text>
        <r>
          <rPr>
            <sz val="9"/>
            <color indexed="81"/>
            <rFont val="Tahoma"/>
            <family val="2"/>
          </rPr>
          <t>Includes W&amp;PCC</t>
        </r>
      </text>
    </comment>
    <comment ref="B25" authorId="3">
      <text>
        <r>
          <rPr>
            <sz val="9"/>
            <color indexed="81"/>
            <rFont val="Tahoma"/>
            <family val="2"/>
          </rPr>
          <t>Includes garden squares</t>
        </r>
      </text>
    </comment>
    <comment ref="D25" authorId="3">
      <text>
        <r>
          <rPr>
            <sz val="9"/>
            <color indexed="81"/>
            <rFont val="Tahoma"/>
            <family val="2"/>
          </rPr>
          <t>Includes garden squares</t>
        </r>
      </text>
    </comment>
    <comment ref="B44" authorId="0">
      <text>
        <r>
          <rPr>
            <sz val="8"/>
            <color indexed="81"/>
            <rFont val="Tahoma"/>
            <family val="2"/>
          </rPr>
          <t>Includes W&amp;PCC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D44" authorId="0">
      <text>
        <r>
          <rPr>
            <sz val="8"/>
            <color indexed="81"/>
            <rFont val="Tahoma"/>
            <family val="2"/>
          </rPr>
          <t>Includes W&amp;PCC</t>
        </r>
      </text>
    </comment>
    <comment ref="B45" authorId="0">
      <text>
        <r>
          <rPr>
            <sz val="8"/>
            <color indexed="81"/>
            <rFont val="Tahoma"/>
            <family val="2"/>
          </rPr>
          <t>Includes W&amp;PCC</t>
        </r>
      </text>
    </comment>
    <comment ref="D45" authorId="0">
      <text>
        <r>
          <rPr>
            <sz val="8"/>
            <color indexed="81"/>
            <rFont val="Tahoma"/>
            <family val="2"/>
          </rPr>
          <t>Includes W&amp;PCC</t>
        </r>
      </text>
    </comment>
  </commentList>
</comments>
</file>

<file path=xl/sharedStrings.xml><?xml version="1.0" encoding="utf-8"?>
<sst xmlns="http://schemas.openxmlformats.org/spreadsheetml/2006/main" count="101" uniqueCount="54">
  <si>
    <t>council tax</t>
  </si>
  <si>
    <t>Taxbase for</t>
  </si>
  <si>
    <t>for the</t>
  </si>
  <si>
    <t>for area</t>
  </si>
  <si>
    <t>calculating</t>
  </si>
  <si>
    <t>authority</t>
  </si>
  <si>
    <t>of billing</t>
  </si>
  <si>
    <t>Exc GLA</t>
  </si>
  <si>
    <t>Inc GLA</t>
  </si>
  <si>
    <t>(inc GLA precept)</t>
  </si>
  <si>
    <t>(Band D)</t>
  </si>
  <si>
    <t>£</t>
  </si>
  <si>
    <t>%</t>
  </si>
  <si>
    <t>INNER LONDON</t>
  </si>
  <si>
    <t>City of London</t>
  </si>
  <si>
    <t>Camden</t>
  </si>
  <si>
    <t>Greenwich</t>
  </si>
  <si>
    <t>Hackney</t>
  </si>
  <si>
    <t>Hammersmith &amp; Fulham</t>
  </si>
  <si>
    <t>Islington</t>
  </si>
  <si>
    <t>Kensington &amp; Chelsea</t>
  </si>
  <si>
    <t>Lambeth</t>
  </si>
  <si>
    <t>Lewisham</t>
  </si>
  <si>
    <t>Southwark</t>
  </si>
  <si>
    <t>Tower Hamlets</t>
  </si>
  <si>
    <t>Wandsworth</t>
  </si>
  <si>
    <t>Westminster</t>
  </si>
  <si>
    <t>OUTER LONDON</t>
  </si>
  <si>
    <t>Barking &amp; Dagenham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</si>
  <si>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</si>
  <si>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</si>
  <si>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</si>
  <si>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</si>
  <si>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</si>
  <si>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</si>
  <si>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</si>
  <si>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</si>
  <si>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</si>
  <si>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</si>
  <si>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</si>
  <si>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</si>
  <si>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Kingston-upon-Thames</t>
  </si>
  <si>
    <t>Merton</t>
  </si>
  <si>
    <t>Newham</t>
  </si>
  <si>
    <t>Redbridge</t>
  </si>
  <si>
    <t>Richmond-upon-Thames</t>
  </si>
  <si>
    <t>Sutton</t>
  </si>
  <si>
    <t>Waltham Forest</t>
  </si>
  <si>
    <t>Greater London Authority</t>
  </si>
  <si>
    <t>2014-15</t>
  </si>
  <si>
    <t>2015-16</t>
  </si>
  <si>
    <t>CT income</t>
  </si>
  <si>
    <t>Change in</t>
  </si>
  <si>
    <t>GLA - City of London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</si>
</sst>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0.00_ ;[Red]\-0.00\ 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u/>
      <sz val="10"/>
      <color indexed="56"/>
      <name val="Arial"/>
      <family val="2"/>
    </font>
    <font>
      <b/>
      <sz val="10"/>
      <color theme="0" tint="-0.499984740745262"/>
      <name val="Arial"/>
      <family val="2"/>
    </font>
    <font>
      <sz val="10"/>
      <color rgb="FF002060"/>
      <name val="Arial"/>
      <family val="2"/>
    </font>
    <font>
      <b/>
      <sz val="10"/>
      <color rgb="FF175D2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3" fillId="2" borderId="0" xfId="0" applyFont="1" applyFill="1"/>
    <xf numFmtId="164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7" fillId="2" borderId="1" xfId="0" applyFont="1" applyFill="1" applyBorder="1" applyAlignment="1">
      <alignment horizontal="right"/>
    </xf>
    <xf numFmtId="10" fontId="3" fillId="2" borderId="1" xfId="1" applyNumberFormat="1" applyFont="1" applyFill="1" applyBorder="1" applyAlignment="1">
      <alignment horizontal="right"/>
    </xf>
    <xf numFmtId="165" fontId="3" fillId="2" borderId="1" xfId="1" applyNumberFormat="1" applyFont="1" applyFill="1" applyBorder="1" applyAlignment="1">
      <alignment horizontal="right"/>
    </xf>
    <xf numFmtId="0" fontId="6" fillId="2" borderId="0" xfId="0" applyFont="1" applyFill="1" applyBorder="1"/>
    <xf numFmtId="0" fontId="6" fillId="2" borderId="0" xfId="0" applyFont="1" applyFill="1"/>
    <xf numFmtId="43" fontId="3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/>
    <xf numFmtId="0" fontId="8" fillId="2" borderId="0" xfId="0" applyFont="1" applyFill="1"/>
    <xf numFmtId="2" fontId="3" fillId="2" borderId="0" xfId="0" applyNumberFormat="1" applyFont="1" applyFill="1"/>
    <xf numFmtId="0" fontId="7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center"/>
    </xf>
    <xf numFmtId="164" fontId="7" fillId="2" borderId="4" xfId="0" quotePrefix="1" applyNumberFormat="1" applyFont="1" applyFill="1" applyBorder="1" applyAlignment="1">
      <alignment horizontal="center"/>
    </xf>
    <xf numFmtId="165" fontId="7" fillId="2" borderId="4" xfId="0" quotePrefix="1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5" fontId="3" fillId="2" borderId="5" xfId="1" applyNumberFormat="1" applyFont="1" applyFill="1" applyBorder="1" applyAlignment="1">
      <alignment horizontal="right"/>
    </xf>
    <xf numFmtId="43" fontId="3" fillId="2" borderId="5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3" fillId="2" borderId="7" xfId="0" applyFont="1" applyFill="1" applyBorder="1" applyAlignment="1"/>
    <xf numFmtId="0" fontId="3" fillId="2" borderId="7" xfId="0" applyFont="1" applyFill="1" applyBorder="1" applyAlignment="1" applyProtection="1">
      <alignment horizontal="left"/>
      <protection hidden="1"/>
    </xf>
    <xf numFmtId="0" fontId="7" fillId="2" borderId="7" xfId="0" applyFont="1" applyFill="1" applyBorder="1" applyAlignment="1" applyProtection="1">
      <alignment horizontal="left"/>
      <protection hidden="1"/>
    </xf>
    <xf numFmtId="164" fontId="7" fillId="2" borderId="8" xfId="0" applyNumberFormat="1" applyFont="1" applyFill="1" applyBorder="1" applyAlignment="1">
      <alignment horizontal="center"/>
    </xf>
    <xf numFmtId="165" fontId="7" fillId="2" borderId="8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left"/>
      <protection hidden="1"/>
    </xf>
    <xf numFmtId="4" fontId="8" fillId="2" borderId="0" xfId="1" applyNumberFormat="1" applyFont="1" applyFill="1" applyBorder="1" applyAlignment="1" applyProtection="1">
      <alignment horizontal="right"/>
      <protection hidden="1"/>
    </xf>
    <xf numFmtId="43" fontId="3" fillId="2" borderId="0" xfId="0" applyNumberFormat="1" applyFont="1" applyFill="1" applyBorder="1" applyAlignment="1">
      <alignment horizontal="right"/>
    </xf>
    <xf numFmtId="3" fontId="3" fillId="2" borderId="0" xfId="1" applyNumberFormat="1" applyFont="1" applyFill="1" applyBorder="1" applyAlignment="1" applyProtection="1">
      <alignment horizontal="right"/>
      <protection hidden="1"/>
    </xf>
    <xf numFmtId="0" fontId="3" fillId="3" borderId="0" xfId="0" applyFont="1" applyFill="1" applyBorder="1"/>
    <xf numFmtId="43" fontId="3" fillId="0" borderId="1" xfId="0" applyNumberFormat="1" applyFont="1" applyFill="1" applyBorder="1" applyAlignment="1">
      <alignment horizontal="right"/>
    </xf>
    <xf numFmtId="0" fontId="3" fillId="4" borderId="7" xfId="0" applyFont="1" applyFill="1" applyBorder="1" applyAlignment="1">
      <alignment horizontal="right"/>
    </xf>
    <xf numFmtId="10" fontId="3" fillId="2" borderId="10" xfId="1" applyNumberFormat="1" applyFont="1" applyFill="1" applyBorder="1" applyAlignment="1">
      <alignment horizontal="right"/>
    </xf>
    <xf numFmtId="165" fontId="3" fillId="2" borderId="11" xfId="0" applyNumberFormat="1" applyFont="1" applyFill="1" applyBorder="1" applyAlignment="1">
      <alignment horizontal="right"/>
    </xf>
    <xf numFmtId="165" fontId="3" fillId="2" borderId="11" xfId="1" applyNumberFormat="1" applyFont="1" applyFill="1" applyBorder="1" applyAlignment="1">
      <alignment horizontal="right"/>
    </xf>
    <xf numFmtId="165" fontId="3" fillId="2" borderId="12" xfId="1" applyNumberFormat="1" applyFont="1" applyFill="1" applyBorder="1" applyAlignment="1">
      <alignment horizontal="right"/>
    </xf>
    <xf numFmtId="2" fontId="7" fillId="2" borderId="6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 wrapText="1"/>
    </xf>
    <xf numFmtId="2" fontId="7" fillId="2" borderId="13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right"/>
    </xf>
    <xf numFmtId="3" fontId="7" fillId="2" borderId="7" xfId="1" applyNumberFormat="1" applyFont="1" applyFill="1" applyBorder="1" applyAlignment="1">
      <alignment horizontal="right"/>
    </xf>
    <xf numFmtId="4" fontId="3" fillId="4" borderId="7" xfId="0" applyNumberFormat="1" applyFont="1" applyFill="1" applyBorder="1" applyAlignment="1">
      <alignment horizontal="right"/>
    </xf>
    <xf numFmtId="4" fontId="3" fillId="4" borderId="14" xfId="1" applyNumberFormat="1" applyFont="1" applyFill="1" applyBorder="1" applyAlignment="1" applyProtection="1">
      <alignment horizontal="right"/>
      <protection hidden="1"/>
    </xf>
    <xf numFmtId="165" fontId="7" fillId="2" borderId="15" xfId="0" quotePrefix="1" applyNumberFormat="1" applyFont="1" applyFill="1" applyBorder="1" applyAlignment="1">
      <alignment horizontal="center"/>
    </xf>
    <xf numFmtId="165" fontId="7" fillId="2" borderId="11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4" fontId="7" fillId="2" borderId="17" xfId="0" quotePrefix="1" applyNumberFormat="1" applyFont="1" applyFill="1" applyBorder="1" applyAlignment="1">
      <alignment horizontal="center"/>
    </xf>
    <xf numFmtId="164" fontId="7" fillId="2" borderId="18" xfId="0" applyNumberFormat="1" applyFont="1" applyFill="1" applyBorder="1" applyAlignment="1">
      <alignment horizontal="center"/>
    </xf>
    <xf numFmtId="164" fontId="7" fillId="2" borderId="19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10" fontId="3" fillId="2" borderId="18" xfId="1" applyNumberFormat="1" applyFont="1" applyFill="1" applyBorder="1" applyAlignment="1">
      <alignment horizontal="right"/>
    </xf>
    <xf numFmtId="10" fontId="3" fillId="2" borderId="20" xfId="1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right"/>
    </xf>
    <xf numFmtId="164" fontId="7" fillId="2" borderId="6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wrapText="1"/>
    </xf>
    <xf numFmtId="164" fontId="7" fillId="2" borderId="13" xfId="0" applyNumberFormat="1" applyFont="1" applyFill="1" applyBorder="1" applyAlignment="1">
      <alignment horizontal="center"/>
    </xf>
    <xf numFmtId="3" fontId="3" fillId="2" borderId="7" xfId="1" applyNumberFormat="1" applyFont="1" applyFill="1" applyBorder="1" applyAlignment="1" applyProtection="1">
      <alignment horizontal="right"/>
      <protection hidden="1"/>
    </xf>
    <xf numFmtId="3" fontId="3" fillId="4" borderId="7" xfId="1" applyNumberFormat="1" applyFont="1" applyFill="1" applyBorder="1" applyAlignment="1" applyProtection="1">
      <alignment horizontal="right"/>
      <protection hidden="1"/>
    </xf>
    <xf numFmtId="3" fontId="3" fillId="4" borderId="14" xfId="1" applyNumberFormat="1" applyFont="1" applyFill="1" applyBorder="1" applyAlignment="1" applyProtection="1">
      <alignment horizontal="right"/>
      <protection hidden="1"/>
    </xf>
    <xf numFmtId="0" fontId="12" fillId="2" borderId="7" xfId="0" applyFont="1" applyFill="1" applyBorder="1" applyAlignment="1" applyProtection="1">
      <protection hidden="1"/>
    </xf>
    <xf numFmtId="0" fontId="12" fillId="2" borderId="7" xfId="0" applyFont="1" applyFill="1" applyBorder="1" applyAlignment="1" applyProtection="1">
      <alignment horizontal="left"/>
      <protection hidden="1"/>
    </xf>
    <xf numFmtId="3" fontId="3" fillId="4" borderId="7" xfId="0" applyNumberFormat="1" applyFont="1" applyFill="1" applyBorder="1" applyAlignment="1">
      <alignment horizontal="right"/>
    </xf>
    <xf numFmtId="0" fontId="12" fillId="0" borderId="7" xfId="0" applyFont="1" applyFill="1" applyBorder="1" applyAlignment="1" applyProtection="1">
      <alignment horizontal="left"/>
      <protection hidden="1"/>
    </xf>
    <xf numFmtId="0" fontId="13" fillId="2" borderId="14" xfId="0" applyFont="1" applyFill="1" applyBorder="1" applyAlignment="1" applyProtection="1">
      <alignment horizontal="left"/>
      <protection hidden="1"/>
    </xf>
    <xf numFmtId="0" fontId="13" fillId="2" borderId="7" xfId="0" applyFont="1" applyFill="1" applyBorder="1" applyAlignment="1" applyProtection="1">
      <alignment horizontal="left"/>
      <protection hidden="1"/>
    </xf>
    <xf numFmtId="4" fontId="3" fillId="4" borderId="7" xfId="1" applyNumberFormat="1" applyFont="1" applyFill="1" applyBorder="1" applyAlignment="1" applyProtection="1">
      <alignment horizontal="right"/>
      <protection hidden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8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1657350</xdr:colOff>
      <xdr:row>3</xdr:row>
      <xdr:rowOff>190500</xdr:rowOff>
    </xdr:to>
    <xdr:pic>
      <xdr:nvPicPr>
        <xdr:cNvPr id="2433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6287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380"/>
  <sheetViews>
    <sheetView tabSelected="1" zoomScale="80" zoomScaleNormal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"/>
    </sheetView>
  </sheetViews>
  <sheetFormatPr defaultRowHeight="12.75" x14ac:dyDescent="0.2"/>
  <cols>
    <col min="1" max="1" width="35.5703125" style="5" customWidth="1"/>
    <col min="2" max="2" width="18.28515625" style="16" bestFit="1" customWidth="1"/>
    <col min="3" max="3" width="18.7109375" style="1" bestFit="1" customWidth="1"/>
    <col min="4" max="6" width="16.140625" style="1" customWidth="1"/>
    <col min="7" max="7" width="17.140625" style="1" bestFit="1" customWidth="1"/>
    <col min="8" max="9" width="17.140625" style="1" customWidth="1"/>
    <col min="10" max="10" width="15.28515625" style="17" customWidth="1"/>
    <col min="11" max="12" width="15.85546875" style="1" bestFit="1" customWidth="1"/>
    <col min="13" max="16384" width="9.140625" style="1"/>
  </cols>
  <sheetData>
    <row r="1" spans="1:15" ht="18" customHeight="1" x14ac:dyDescent="0.2">
      <c r="A1" s="26"/>
      <c r="B1" s="20" t="s">
        <v>49</v>
      </c>
      <c r="C1" s="23" t="s">
        <v>49</v>
      </c>
      <c r="D1" s="48" t="s">
        <v>50</v>
      </c>
      <c r="E1" s="21" t="s">
        <v>52</v>
      </c>
      <c r="F1" s="56" t="s">
        <v>52</v>
      </c>
      <c r="G1" s="66" t="s">
        <v>50</v>
      </c>
      <c r="H1" s="59" t="s">
        <v>52</v>
      </c>
      <c r="I1" s="22" t="s">
        <v>52</v>
      </c>
      <c r="J1" s="48" t="s">
        <v>50</v>
      </c>
      <c r="K1" s="70" t="s">
        <v>50</v>
      </c>
      <c r="L1" s="70" t="s">
        <v>50</v>
      </c>
    </row>
    <row r="2" spans="1:15" ht="18" customHeight="1" x14ac:dyDescent="0.2">
      <c r="A2" s="27"/>
      <c r="B2" s="18" t="s">
        <v>0</v>
      </c>
      <c r="C2" s="4" t="s">
        <v>0</v>
      </c>
      <c r="D2" s="49" t="s">
        <v>0</v>
      </c>
      <c r="E2" s="2" t="s">
        <v>0</v>
      </c>
      <c r="F2" s="57" t="s">
        <v>0</v>
      </c>
      <c r="G2" s="67" t="s">
        <v>0</v>
      </c>
      <c r="H2" s="60" t="s">
        <v>0</v>
      </c>
      <c r="I2" s="3" t="s">
        <v>0</v>
      </c>
      <c r="J2" s="49" t="s">
        <v>1</v>
      </c>
      <c r="K2" s="71" t="s">
        <v>51</v>
      </c>
      <c r="L2" s="71" t="s">
        <v>51</v>
      </c>
    </row>
    <row r="3" spans="1:15" ht="18" customHeight="1" x14ac:dyDescent="0.2">
      <c r="A3" s="28"/>
      <c r="B3" s="18" t="s">
        <v>2</v>
      </c>
      <c r="C3" s="4" t="s">
        <v>3</v>
      </c>
      <c r="D3" s="49" t="s">
        <v>2</v>
      </c>
      <c r="E3" s="2" t="s">
        <v>2</v>
      </c>
      <c r="F3" s="57" t="s">
        <v>2</v>
      </c>
      <c r="G3" s="67" t="s">
        <v>3</v>
      </c>
      <c r="H3" s="60" t="s">
        <v>2</v>
      </c>
      <c r="I3" s="3" t="s">
        <v>2</v>
      </c>
      <c r="J3" s="49" t="s">
        <v>4</v>
      </c>
      <c r="K3" s="71" t="s">
        <v>7</v>
      </c>
      <c r="L3" s="71" t="s">
        <v>8</v>
      </c>
    </row>
    <row r="4" spans="1:15" ht="18" customHeight="1" x14ac:dyDescent="0.2">
      <c r="A4" s="28"/>
      <c r="B4" s="18" t="s">
        <v>5</v>
      </c>
      <c r="C4" s="4" t="s">
        <v>6</v>
      </c>
      <c r="D4" s="49" t="s">
        <v>5</v>
      </c>
      <c r="E4" s="2" t="s">
        <v>5</v>
      </c>
      <c r="F4" s="57" t="s">
        <v>5</v>
      </c>
      <c r="G4" s="67" t="s">
        <v>6</v>
      </c>
      <c r="H4" s="60" t="s">
        <v>5</v>
      </c>
      <c r="I4" s="3" t="s">
        <v>5</v>
      </c>
      <c r="J4" s="49" t="s">
        <v>0</v>
      </c>
      <c r="K4" s="72"/>
      <c r="L4" s="72"/>
    </row>
    <row r="5" spans="1:15" ht="18" customHeight="1" x14ac:dyDescent="0.2">
      <c r="A5" s="29"/>
      <c r="B5" s="18"/>
      <c r="C5" s="4" t="s">
        <v>5</v>
      </c>
      <c r="D5" s="50"/>
      <c r="E5" s="2"/>
      <c r="F5" s="57"/>
      <c r="G5" s="67" t="s">
        <v>5</v>
      </c>
      <c r="H5" s="60"/>
      <c r="I5" s="3"/>
      <c r="J5" s="50"/>
      <c r="K5" s="72"/>
      <c r="L5" s="72"/>
    </row>
    <row r="6" spans="1:15" ht="18" customHeight="1" x14ac:dyDescent="0.2">
      <c r="A6" s="29"/>
      <c r="B6" s="18"/>
      <c r="C6" s="4" t="s">
        <v>9</v>
      </c>
      <c r="D6" s="49"/>
      <c r="E6" s="2"/>
      <c r="F6" s="57"/>
      <c r="G6" s="67" t="s">
        <v>9</v>
      </c>
      <c r="H6" s="60"/>
      <c r="I6" s="3"/>
      <c r="J6" s="49"/>
      <c r="K6" s="73"/>
      <c r="L6" s="73"/>
    </row>
    <row r="7" spans="1:15" ht="18" customHeight="1" x14ac:dyDescent="0.2">
      <c r="A7" s="85"/>
      <c r="B7" s="18" t="s">
        <v>10</v>
      </c>
      <c r="C7" s="4" t="s">
        <v>10</v>
      </c>
      <c r="D7" s="49" t="s">
        <v>10</v>
      </c>
      <c r="E7" s="2" t="s">
        <v>10</v>
      </c>
      <c r="F7" s="57" t="s">
        <v>10</v>
      </c>
      <c r="G7" s="67" t="s">
        <v>10</v>
      </c>
      <c r="H7" s="60" t="s">
        <v>10</v>
      </c>
      <c r="I7" s="3" t="s">
        <v>10</v>
      </c>
      <c r="J7" s="49"/>
      <c r="K7" s="72"/>
      <c r="L7" s="72"/>
    </row>
    <row r="8" spans="1:15" ht="18" customHeight="1" x14ac:dyDescent="0.2">
      <c r="A8" s="86"/>
      <c r="B8" s="36" t="s">
        <v>11</v>
      </c>
      <c r="C8" s="35" t="s">
        <v>11</v>
      </c>
      <c r="D8" s="51" t="s">
        <v>11</v>
      </c>
      <c r="E8" s="33" t="s">
        <v>12</v>
      </c>
      <c r="F8" s="58" t="s">
        <v>11</v>
      </c>
      <c r="G8" s="68" t="s">
        <v>11</v>
      </c>
      <c r="H8" s="61" t="s">
        <v>12</v>
      </c>
      <c r="I8" s="34" t="s">
        <v>11</v>
      </c>
      <c r="J8" s="51"/>
      <c r="K8" s="74" t="s">
        <v>11</v>
      </c>
      <c r="L8" s="74" t="s">
        <v>11</v>
      </c>
    </row>
    <row r="9" spans="1:15" ht="14.25" customHeight="1" x14ac:dyDescent="0.2">
      <c r="A9" s="29" t="s">
        <v>13</v>
      </c>
      <c r="B9" s="19"/>
      <c r="C9" s="6"/>
      <c r="D9" s="52"/>
      <c r="E9" s="6"/>
      <c r="F9" s="45"/>
      <c r="G9" s="69"/>
      <c r="H9" s="62"/>
      <c r="I9" s="7"/>
      <c r="J9" s="52"/>
      <c r="K9" s="75"/>
      <c r="L9" s="75"/>
      <c r="M9" s="8"/>
      <c r="N9" s="8"/>
      <c r="O9" s="8"/>
    </row>
    <row r="10" spans="1:15" ht="14.25" customHeight="1" x14ac:dyDescent="0.2">
      <c r="A10" s="30"/>
      <c r="B10" s="19"/>
      <c r="C10" s="14"/>
      <c r="D10" s="53"/>
      <c r="E10" s="9"/>
      <c r="F10" s="45"/>
      <c r="G10" s="69"/>
      <c r="H10" s="63"/>
      <c r="I10" s="7"/>
      <c r="J10" s="53"/>
      <c r="K10" s="75"/>
      <c r="L10" s="75"/>
      <c r="M10" s="8"/>
      <c r="N10" s="8"/>
      <c r="O10" s="8"/>
    </row>
    <row r="11" spans="1:15" s="13" customFormat="1" ht="14.25" customHeight="1" x14ac:dyDescent="0.2">
      <c r="A11" s="79" t="s">
        <v>14</v>
      </c>
      <c r="B11" s="42">
        <v>857.31</v>
      </c>
      <c r="C11" s="42">
        <v>941.79</v>
      </c>
      <c r="D11" s="43">
        <v>857.31</v>
      </c>
      <c r="E11" s="10">
        <f>F11/B11</f>
        <v>0</v>
      </c>
      <c r="F11" s="46">
        <f>D11-B11</f>
        <v>0</v>
      </c>
      <c r="G11" s="54">
        <f>D11+D54</f>
        <v>943.43999999999994</v>
      </c>
      <c r="H11" s="64">
        <f>I11/C11</f>
        <v>1.751982926130005E-3</v>
      </c>
      <c r="I11" s="11">
        <f>G11-C11</f>
        <v>1.6499999999999773</v>
      </c>
      <c r="J11" s="80">
        <v>6239.59</v>
      </c>
      <c r="K11" s="76">
        <f>J11*D11</f>
        <v>5349262.9029000001</v>
      </c>
      <c r="L11" s="76">
        <f>J11*G11</f>
        <v>5886678.7895999998</v>
      </c>
      <c r="M11" s="12"/>
      <c r="N11" s="12"/>
      <c r="O11" s="12"/>
    </row>
    <row r="12" spans="1:15" ht="14.25" customHeight="1" x14ac:dyDescent="0.2">
      <c r="A12" s="79" t="s">
        <v>15</v>
      </c>
      <c r="B12" s="14">
        <v>1021.77</v>
      </c>
      <c r="C12" s="14">
        <v>1320.77</v>
      </c>
      <c r="D12" s="54">
        <v>1042.0999999999999</v>
      </c>
      <c r="E12" s="10">
        <f>F12/B12</f>
        <v>1.9896845669769056E-2</v>
      </c>
      <c r="F12" s="46">
        <f>D12-B12</f>
        <v>20.329999999999927</v>
      </c>
      <c r="G12" s="54">
        <f>D12+$D$53</f>
        <v>1337.1</v>
      </c>
      <c r="H12" s="64">
        <f>I12/C12</f>
        <v>1.2363999788002398E-2</v>
      </c>
      <c r="I12" s="11">
        <f>G12-C12</f>
        <v>16.329999999999927</v>
      </c>
      <c r="J12" s="80">
        <v>85170</v>
      </c>
      <c r="K12" s="76">
        <f>J12*D12</f>
        <v>88755656.999999985</v>
      </c>
      <c r="L12" s="76">
        <f>J12*G12</f>
        <v>113880806.99999999</v>
      </c>
      <c r="M12" s="8"/>
      <c r="N12" s="8"/>
      <c r="O12" s="8"/>
    </row>
    <row r="13" spans="1:15" ht="14.25" customHeight="1" x14ac:dyDescent="0.2">
      <c r="A13" s="79" t="s">
        <v>16</v>
      </c>
      <c r="B13" s="14">
        <v>981.04</v>
      </c>
      <c r="C13" s="14">
        <v>1280.04</v>
      </c>
      <c r="D13" s="54">
        <v>981.04</v>
      </c>
      <c r="E13" s="10">
        <f>F13/B13</f>
        <v>0</v>
      </c>
      <c r="F13" s="46">
        <f>D13-B13</f>
        <v>0</v>
      </c>
      <c r="G13" s="54">
        <f t="shared" ref="G13:G25" si="0">D13+$D$53</f>
        <v>1276.04</v>
      </c>
      <c r="H13" s="64">
        <f>I13/C13</f>
        <v>-3.1249023468016626E-3</v>
      </c>
      <c r="I13" s="11">
        <f>G13-C13</f>
        <v>-4</v>
      </c>
      <c r="J13" s="80">
        <v>69702.33</v>
      </c>
      <c r="K13" s="76">
        <f>J13*D13</f>
        <v>68380773.823200002</v>
      </c>
      <c r="L13" s="76">
        <f>J13*G13</f>
        <v>88942961.173199996</v>
      </c>
      <c r="M13" s="8"/>
      <c r="N13" s="8"/>
      <c r="O13" s="8"/>
    </row>
    <row r="14" spans="1:15" ht="14.25" customHeight="1" x14ac:dyDescent="0.2">
      <c r="A14" s="79" t="s">
        <v>17</v>
      </c>
      <c r="B14" s="14">
        <v>998.45</v>
      </c>
      <c r="C14" s="14">
        <v>1297.45</v>
      </c>
      <c r="D14" s="54">
        <v>998.45</v>
      </c>
      <c r="E14" s="10">
        <f>F14/B14</f>
        <v>0</v>
      </c>
      <c r="F14" s="46">
        <f>D14-B14</f>
        <v>0</v>
      </c>
      <c r="G14" s="54">
        <f t="shared" si="0"/>
        <v>1293.45</v>
      </c>
      <c r="H14" s="64">
        <f>I14/C14</f>
        <v>-3.0829704420208869E-3</v>
      </c>
      <c r="I14" s="11">
        <f>G14-C14</f>
        <v>-4</v>
      </c>
      <c r="J14" s="80">
        <v>63896</v>
      </c>
      <c r="K14" s="76">
        <f>J14*D14</f>
        <v>63796961.200000003</v>
      </c>
      <c r="L14" s="76">
        <f>J14*G14</f>
        <v>82646281.200000003</v>
      </c>
      <c r="M14" s="8"/>
      <c r="N14" s="8"/>
      <c r="O14" s="8"/>
    </row>
    <row r="15" spans="1:15" ht="14.25" customHeight="1" x14ac:dyDescent="0.2">
      <c r="A15" s="79" t="s">
        <v>18</v>
      </c>
      <c r="B15" s="14">
        <v>735.16</v>
      </c>
      <c r="C15" s="14">
        <v>1034.1599999999999</v>
      </c>
      <c r="D15" s="54">
        <v>727.81</v>
      </c>
      <c r="E15" s="10">
        <f>F15/B15</f>
        <v>-9.9978236030252229E-3</v>
      </c>
      <c r="F15" s="46">
        <f>D15-B15</f>
        <v>-7.3500000000000227</v>
      </c>
      <c r="G15" s="54">
        <f t="shared" si="0"/>
        <v>1022.81</v>
      </c>
      <c r="H15" s="64">
        <f>I15/C15</f>
        <v>-1.0975090895025828E-2</v>
      </c>
      <c r="I15" s="11">
        <f>G15-C15</f>
        <v>-11.349999999999909</v>
      </c>
      <c r="J15" s="80">
        <v>71983</v>
      </c>
      <c r="K15" s="76">
        <f>J15*D15</f>
        <v>52389947.229999997</v>
      </c>
      <c r="L15" s="76">
        <f>J15*G15</f>
        <v>73624932.229999989</v>
      </c>
      <c r="M15" s="8"/>
      <c r="N15" s="8"/>
      <c r="O15" s="8"/>
    </row>
    <row r="16" spans="1:15" ht="14.25" customHeight="1" x14ac:dyDescent="0.2">
      <c r="A16" s="79"/>
      <c r="B16" s="14"/>
      <c r="C16" s="14"/>
      <c r="D16" s="54"/>
      <c r="E16" s="10"/>
      <c r="F16" s="46"/>
      <c r="G16" s="54"/>
      <c r="H16" s="64"/>
      <c r="I16" s="11"/>
      <c r="J16" s="80"/>
      <c r="K16" s="76"/>
      <c r="L16" s="76"/>
      <c r="M16" s="8"/>
      <c r="N16" s="8"/>
      <c r="O16" s="8"/>
    </row>
    <row r="17" spans="1:15" ht="14.25" customHeight="1" x14ac:dyDescent="0.2">
      <c r="A17" s="81" t="s">
        <v>19</v>
      </c>
      <c r="B17" s="42">
        <f>D17/1.0199</f>
        <v>962.07471320717718</v>
      </c>
      <c r="C17" s="14">
        <v>1260.8699999999999</v>
      </c>
      <c r="D17" s="54">
        <v>981.22</v>
      </c>
      <c r="E17" s="10">
        <f>F17/B17</f>
        <v>1.9900000000000018E-2</v>
      </c>
      <c r="F17" s="46">
        <f>D17-B17</f>
        <v>19.145286792822844</v>
      </c>
      <c r="G17" s="54">
        <f t="shared" si="0"/>
        <v>1276.22</v>
      </c>
      <c r="H17" s="64">
        <f>I17/C17</f>
        <v>1.2174133733057443E-2</v>
      </c>
      <c r="I17" s="11">
        <f>G17-C17</f>
        <v>15.350000000000136</v>
      </c>
      <c r="J17" s="80">
        <v>72001.070000000007</v>
      </c>
      <c r="K17" s="76">
        <f>J17*D17</f>
        <v>70648889.905400008</v>
      </c>
      <c r="L17" s="76">
        <f>J17*G17</f>
        <v>91889205.555400014</v>
      </c>
      <c r="M17" s="8"/>
      <c r="N17" s="8"/>
      <c r="O17" s="8"/>
    </row>
    <row r="18" spans="1:15" ht="14.25" customHeight="1" x14ac:dyDescent="0.2">
      <c r="A18" s="79" t="s">
        <v>20</v>
      </c>
      <c r="B18" s="14">
        <v>782.58</v>
      </c>
      <c r="C18" s="14">
        <v>1081.58</v>
      </c>
      <c r="D18" s="54">
        <v>782.58</v>
      </c>
      <c r="E18" s="10">
        <f>F18/B18</f>
        <v>0</v>
      </c>
      <c r="F18" s="46">
        <f>D18-B18</f>
        <v>0</v>
      </c>
      <c r="G18" s="54">
        <f t="shared" si="0"/>
        <v>1077.58</v>
      </c>
      <c r="H18" s="64">
        <f>I18/C18</f>
        <v>-3.698293237670815E-3</v>
      </c>
      <c r="I18" s="11">
        <f>G18-C18</f>
        <v>-4</v>
      </c>
      <c r="J18" s="80">
        <v>92778</v>
      </c>
      <c r="K18" s="76">
        <f>J18*D18</f>
        <v>72606207.24000001</v>
      </c>
      <c r="L18" s="76">
        <f>J18*G18</f>
        <v>99975717.239999995</v>
      </c>
      <c r="M18" s="8"/>
      <c r="N18" s="8"/>
      <c r="O18" s="8"/>
    </row>
    <row r="19" spans="1:15" ht="14.25" customHeight="1" x14ac:dyDescent="0.2">
      <c r="A19" s="79" t="s">
        <v>21</v>
      </c>
      <c r="B19" s="14">
        <v>925.29</v>
      </c>
      <c r="C19" s="14">
        <v>1224.29</v>
      </c>
      <c r="D19" s="54">
        <v>943.7</v>
      </c>
      <c r="E19" s="10">
        <f>F19/B19</f>
        <v>1.9896464892087976E-2</v>
      </c>
      <c r="F19" s="46">
        <f>D19-B19</f>
        <v>18.410000000000082</v>
      </c>
      <c r="G19" s="54">
        <f t="shared" si="0"/>
        <v>1238.7</v>
      </c>
      <c r="H19" s="64">
        <f>I19/C19</f>
        <v>1.1770087152553793E-2</v>
      </c>
      <c r="I19" s="11">
        <f>G19-C19</f>
        <v>14.410000000000082</v>
      </c>
      <c r="J19" s="80">
        <v>97780</v>
      </c>
      <c r="K19" s="76">
        <f>J19*D19</f>
        <v>92274986</v>
      </c>
      <c r="L19" s="76">
        <f>J19*G19</f>
        <v>121120086</v>
      </c>
      <c r="M19" s="8"/>
      <c r="N19" s="8"/>
      <c r="O19" s="8"/>
    </row>
    <row r="20" spans="1:15" ht="14.25" customHeight="1" x14ac:dyDescent="0.2">
      <c r="A20" s="79" t="s">
        <v>22</v>
      </c>
      <c r="B20" s="14">
        <v>1060.3499999999999</v>
      </c>
      <c r="C20" s="14">
        <v>1359.35</v>
      </c>
      <c r="D20" s="54">
        <v>1060.3499999999999</v>
      </c>
      <c r="E20" s="10">
        <f>F20/B20</f>
        <v>0</v>
      </c>
      <c r="F20" s="46">
        <f>D20-B20</f>
        <v>0</v>
      </c>
      <c r="G20" s="54">
        <f t="shared" si="0"/>
        <v>1355.35</v>
      </c>
      <c r="H20" s="64">
        <f>I20/C20</f>
        <v>-2.9425828520984296E-3</v>
      </c>
      <c r="I20" s="11">
        <f>G20-C20</f>
        <v>-4</v>
      </c>
      <c r="J20" s="80">
        <v>75526.100000000006</v>
      </c>
      <c r="K20" s="76">
        <f>J20*D20</f>
        <v>80084100.135000005</v>
      </c>
      <c r="L20" s="76">
        <f>J20*G20</f>
        <v>102364299.63500001</v>
      </c>
      <c r="M20" s="8"/>
      <c r="N20" s="8"/>
      <c r="O20" s="8"/>
    </row>
    <row r="21" spans="1:15" ht="14.25" customHeight="1" x14ac:dyDescent="0.2">
      <c r="A21" s="79" t="s">
        <v>23</v>
      </c>
      <c r="B21" s="14">
        <v>912.14</v>
      </c>
      <c r="C21" s="14">
        <v>1211.1399999999999</v>
      </c>
      <c r="D21" s="54">
        <v>912.14</v>
      </c>
      <c r="E21" s="10">
        <f>F21/B21</f>
        <v>0</v>
      </c>
      <c r="F21" s="46">
        <f>D21-B21</f>
        <v>0</v>
      </c>
      <c r="G21" s="54">
        <f t="shared" si="0"/>
        <v>1207.1399999999999</v>
      </c>
      <c r="H21" s="64">
        <f>I21/C21</f>
        <v>-3.3026735142097532E-3</v>
      </c>
      <c r="I21" s="11">
        <f>G21-C21</f>
        <v>-4</v>
      </c>
      <c r="J21" s="80">
        <v>87727.28</v>
      </c>
      <c r="K21" s="76">
        <f>J21*D21</f>
        <v>80019561.179199994</v>
      </c>
      <c r="L21" s="76">
        <f>J21*G21</f>
        <v>105899108.77919999</v>
      </c>
      <c r="M21" s="8"/>
      <c r="N21" s="8"/>
      <c r="O21" s="8"/>
    </row>
    <row r="22" spans="1:15" ht="14.25" customHeight="1" x14ac:dyDescent="0.2">
      <c r="A22" s="79"/>
      <c r="B22" s="14"/>
      <c r="C22" s="14"/>
      <c r="D22" s="54"/>
      <c r="E22" s="10"/>
      <c r="F22" s="46"/>
      <c r="G22" s="54"/>
      <c r="H22" s="64"/>
      <c r="I22" s="11"/>
      <c r="J22" s="80"/>
      <c r="K22" s="76"/>
      <c r="L22" s="76"/>
      <c r="M22" s="8"/>
      <c r="N22" s="8"/>
      <c r="O22" s="8"/>
    </row>
    <row r="23" spans="1:15" ht="14.25" customHeight="1" x14ac:dyDescent="0.2">
      <c r="A23" s="79" t="s">
        <v>24</v>
      </c>
      <c r="B23" s="14">
        <v>885.52</v>
      </c>
      <c r="C23" s="14">
        <v>1184.52</v>
      </c>
      <c r="D23" s="54">
        <v>885.52</v>
      </c>
      <c r="E23" s="10">
        <f>F23/B23</f>
        <v>0</v>
      </c>
      <c r="F23" s="46">
        <f>D23-B23</f>
        <v>0</v>
      </c>
      <c r="G23" s="54">
        <f t="shared" si="0"/>
        <v>1180.52</v>
      </c>
      <c r="H23" s="64">
        <f>I23/C23</f>
        <v>-3.3768952824772902E-3</v>
      </c>
      <c r="I23" s="11">
        <f>G23-C23</f>
        <v>-4</v>
      </c>
      <c r="J23" s="80">
        <v>78840</v>
      </c>
      <c r="K23" s="76">
        <v>69814540</v>
      </c>
      <c r="L23" s="76">
        <f>J23*G23</f>
        <v>93072196.799999997</v>
      </c>
      <c r="M23" s="8"/>
      <c r="N23" s="8"/>
      <c r="O23" s="8"/>
    </row>
    <row r="24" spans="1:15" ht="14.25" customHeight="1" x14ac:dyDescent="0.2">
      <c r="A24" s="79" t="s">
        <v>25</v>
      </c>
      <c r="B24" s="14">
        <v>388.42</v>
      </c>
      <c r="C24" s="14">
        <v>687.42000000000007</v>
      </c>
      <c r="D24" s="54">
        <v>388.42</v>
      </c>
      <c r="E24" s="10">
        <f>F24/B24</f>
        <v>0</v>
      </c>
      <c r="F24" s="46">
        <f>D24-B24</f>
        <v>0</v>
      </c>
      <c r="G24" s="54">
        <f t="shared" si="0"/>
        <v>683.42000000000007</v>
      </c>
      <c r="H24" s="64">
        <f>I24/C24</f>
        <v>-5.8188589217654414E-3</v>
      </c>
      <c r="I24" s="11">
        <f>G24-C24</f>
        <v>-4</v>
      </c>
      <c r="J24" s="80">
        <v>120607</v>
      </c>
      <c r="K24" s="76">
        <f>J24*D24</f>
        <v>46846170.940000005</v>
      </c>
      <c r="L24" s="76">
        <f>J24*G24</f>
        <v>82425235.940000013</v>
      </c>
      <c r="M24" s="8"/>
      <c r="N24" s="8"/>
      <c r="O24" s="8"/>
    </row>
    <row r="25" spans="1:15" ht="14.25" customHeight="1" x14ac:dyDescent="0.2">
      <c r="A25" s="79" t="s">
        <v>26</v>
      </c>
      <c r="B25" s="14">
        <v>377.74</v>
      </c>
      <c r="C25" s="14">
        <v>677.01</v>
      </c>
      <c r="D25" s="54">
        <v>377.74</v>
      </c>
      <c r="E25" s="10">
        <f>F25/B25</f>
        <v>0</v>
      </c>
      <c r="F25" s="46">
        <f>D25-B25</f>
        <v>0</v>
      </c>
      <c r="G25" s="54">
        <f t="shared" si="0"/>
        <v>672.74</v>
      </c>
      <c r="H25" s="64">
        <f>I25/C25</f>
        <v>-6.3071446507436844E-3</v>
      </c>
      <c r="I25" s="11">
        <f>G25-C25</f>
        <v>-4.2699999999999818</v>
      </c>
      <c r="J25" s="80">
        <v>121890.83</v>
      </c>
      <c r="K25" s="76">
        <f>J25*D25</f>
        <v>46043042.124200001</v>
      </c>
      <c r="L25" s="76">
        <f>J25*G25</f>
        <v>82000836.974199995</v>
      </c>
      <c r="M25" s="8"/>
      <c r="N25" s="8"/>
      <c r="O25" s="8"/>
    </row>
    <row r="26" spans="1:15" ht="14.25" customHeight="1" x14ac:dyDescent="0.2">
      <c r="A26" s="31"/>
      <c r="B26" s="14"/>
      <c r="C26" s="14"/>
      <c r="D26" s="54"/>
      <c r="E26" s="10"/>
      <c r="F26" s="46"/>
      <c r="G26" s="54"/>
      <c r="H26" s="64"/>
      <c r="I26" s="11"/>
      <c r="J26" s="80"/>
      <c r="K26" s="76"/>
      <c r="L26" s="76"/>
      <c r="M26" s="8"/>
      <c r="N26" s="8"/>
      <c r="O26" s="8"/>
    </row>
    <row r="27" spans="1:15" ht="14.25" customHeight="1" x14ac:dyDescent="0.2">
      <c r="A27" s="32" t="s">
        <v>27</v>
      </c>
      <c r="B27" s="14"/>
      <c r="C27" s="14"/>
      <c r="D27" s="54"/>
      <c r="E27" s="10"/>
      <c r="F27" s="46"/>
      <c r="G27" s="54"/>
      <c r="H27" s="64"/>
      <c r="I27" s="11"/>
      <c r="J27" s="80"/>
      <c r="K27" s="76"/>
      <c r="L27" s="76"/>
      <c r="M27" s="8"/>
      <c r="N27" s="8"/>
      <c r="O27" s="8"/>
    </row>
    <row r="28" spans="1:15" ht="15" customHeight="1" x14ac:dyDescent="0.2">
      <c r="A28" s="31"/>
      <c r="B28" s="14"/>
      <c r="C28" s="14"/>
      <c r="D28" s="54"/>
      <c r="E28" s="10"/>
      <c r="F28" s="46"/>
      <c r="G28" s="54"/>
      <c r="H28" s="64"/>
      <c r="I28" s="11"/>
      <c r="J28" s="80"/>
      <c r="K28" s="76"/>
      <c r="L28" s="76"/>
      <c r="M28" s="8"/>
      <c r="N28" s="8"/>
      <c r="O28" s="8"/>
    </row>
    <row r="29" spans="1:15" ht="14.25" customHeight="1" x14ac:dyDescent="0.2">
      <c r="A29" s="78" t="s">
        <v>28</v>
      </c>
      <c r="B29" s="14">
        <v>1016.4</v>
      </c>
      <c r="C29" s="14">
        <v>1315.4</v>
      </c>
      <c r="D29" s="54">
        <v>1036.67</v>
      </c>
      <c r="E29" s="10">
        <f>F29/B29</f>
        <v>1.9942935852026857E-2</v>
      </c>
      <c r="F29" s="46">
        <f>D29-B29</f>
        <v>20.270000000000095</v>
      </c>
      <c r="G29" s="54">
        <f t="shared" ref="G29:G33" si="1">D29+$D$53</f>
        <v>1331.67</v>
      </c>
      <c r="H29" s="64">
        <f>I29/C29</f>
        <v>1.2368861182910126E-2</v>
      </c>
      <c r="I29" s="11">
        <f>G29-C29</f>
        <v>16.269999999999982</v>
      </c>
      <c r="J29" s="80">
        <v>42624.639999999999</v>
      </c>
      <c r="K29" s="76">
        <f>J29*D29</f>
        <v>44187685.548799999</v>
      </c>
      <c r="L29" s="76">
        <f>J29*G29</f>
        <v>56761954.348800004</v>
      </c>
      <c r="M29" s="8"/>
      <c r="N29" s="8"/>
      <c r="O29" s="8"/>
    </row>
    <row r="30" spans="1:15" ht="14.25" customHeight="1" x14ac:dyDescent="0.2">
      <c r="A30" s="78" t="s">
        <v>29</v>
      </c>
      <c r="B30" s="14">
        <v>1102.07</v>
      </c>
      <c r="C30" s="14">
        <v>1401.07</v>
      </c>
      <c r="D30" s="54">
        <v>1102.07</v>
      </c>
      <c r="E30" s="10">
        <f>F30/B30</f>
        <v>0</v>
      </c>
      <c r="F30" s="46">
        <f>D30-B30</f>
        <v>0</v>
      </c>
      <c r="G30" s="54">
        <f t="shared" si="1"/>
        <v>1397.07</v>
      </c>
      <c r="H30" s="64">
        <f>I30/C30</f>
        <v>-2.8549608513493258E-3</v>
      </c>
      <c r="I30" s="11">
        <f>G30-C30</f>
        <v>-4</v>
      </c>
      <c r="J30" s="80">
        <v>132151</v>
      </c>
      <c r="K30" s="76">
        <f>J30*D30</f>
        <v>145639652.56999999</v>
      </c>
      <c r="L30" s="76">
        <f>J30*G30</f>
        <v>184624197.56999999</v>
      </c>
      <c r="M30" s="8"/>
      <c r="N30" s="8"/>
      <c r="O30" s="8"/>
    </row>
    <row r="31" spans="1:15" ht="14.25" customHeight="1" x14ac:dyDescent="0.2">
      <c r="A31" s="78" t="s">
        <v>30</v>
      </c>
      <c r="B31" s="14">
        <v>1128.5899999999999</v>
      </c>
      <c r="C31" s="14">
        <v>1427.59</v>
      </c>
      <c r="D31" s="54">
        <v>1150.53</v>
      </c>
      <c r="E31" s="10">
        <f>F31/B31</f>
        <v>1.9440186427312007E-2</v>
      </c>
      <c r="F31" s="46">
        <f>D31-B31</f>
        <v>21.940000000000055</v>
      </c>
      <c r="G31" s="54">
        <f t="shared" si="1"/>
        <v>1445.53</v>
      </c>
      <c r="H31" s="64">
        <f>I31/C31</f>
        <v>1.256663327706138E-2</v>
      </c>
      <c r="I31" s="11">
        <f>G31-C31</f>
        <v>17.940000000000055</v>
      </c>
      <c r="J31" s="80">
        <v>77303</v>
      </c>
      <c r="K31" s="76">
        <f>J31*D31</f>
        <v>88939420.590000004</v>
      </c>
      <c r="L31" s="76">
        <f>J31*G31</f>
        <v>111743805.59</v>
      </c>
      <c r="M31" s="8"/>
      <c r="N31" s="8"/>
      <c r="O31" s="8"/>
    </row>
    <row r="32" spans="1:15" ht="14.25" customHeight="1" x14ac:dyDescent="0.2">
      <c r="A32" s="78" t="s">
        <v>31</v>
      </c>
      <c r="B32" s="14">
        <v>1058.94</v>
      </c>
      <c r="C32" s="14">
        <v>1357.94</v>
      </c>
      <c r="D32" s="54">
        <v>1058.94</v>
      </c>
      <c r="E32" s="10">
        <f>F32/B32</f>
        <v>0</v>
      </c>
      <c r="F32" s="46">
        <f>D32-B32</f>
        <v>0</v>
      </c>
      <c r="G32" s="54">
        <f t="shared" si="1"/>
        <v>1353.94</v>
      </c>
      <c r="H32" s="64">
        <f>I32/C32</f>
        <v>-2.9456382461669883E-3</v>
      </c>
      <c r="I32" s="11">
        <f>G32-C32</f>
        <v>-4</v>
      </c>
      <c r="J32" s="80">
        <v>82799</v>
      </c>
      <c r="K32" s="76">
        <f>J32*D32</f>
        <v>87679173.060000002</v>
      </c>
      <c r="L32" s="76">
        <f>J32*G32</f>
        <v>112104878.06</v>
      </c>
      <c r="M32" s="8"/>
      <c r="N32" s="8"/>
      <c r="O32" s="8"/>
    </row>
    <row r="33" spans="1:15" ht="14.25" customHeight="1" x14ac:dyDescent="0.2">
      <c r="A33" s="78" t="s">
        <v>32</v>
      </c>
      <c r="B33" s="14">
        <v>1010.07</v>
      </c>
      <c r="C33" s="14">
        <v>1309.0700000000002</v>
      </c>
      <c r="D33" s="54">
        <v>1030.1400000000001</v>
      </c>
      <c r="E33" s="10">
        <f>F33/B33</f>
        <v>1.9869910006237241E-2</v>
      </c>
      <c r="F33" s="46">
        <f>D33-B33</f>
        <v>20.07000000000005</v>
      </c>
      <c r="G33" s="54">
        <f t="shared" si="1"/>
        <v>1325.14</v>
      </c>
      <c r="H33" s="64">
        <f>I33/C33</f>
        <v>1.2275890517695719E-2</v>
      </c>
      <c r="I33" s="11">
        <f>G33-C33</f>
        <v>16.069999999999936</v>
      </c>
      <c r="J33" s="80">
        <v>125130</v>
      </c>
      <c r="K33" s="76">
        <f>J33*D33</f>
        <v>128901418.20000002</v>
      </c>
      <c r="L33" s="76">
        <f>J33*G33</f>
        <v>165814768.20000002</v>
      </c>
      <c r="M33" s="8"/>
      <c r="N33" s="8"/>
      <c r="O33" s="8"/>
    </row>
    <row r="34" spans="1:15" ht="14.25" customHeight="1" x14ac:dyDescent="0.2">
      <c r="A34" s="78"/>
      <c r="B34" s="14"/>
      <c r="C34" s="14"/>
      <c r="D34" s="54"/>
      <c r="E34" s="10"/>
      <c r="F34" s="46"/>
      <c r="G34" s="54"/>
      <c r="H34" s="64"/>
      <c r="I34" s="11"/>
      <c r="J34" s="80"/>
      <c r="K34" s="76"/>
      <c r="L34" s="76"/>
      <c r="M34" s="8"/>
      <c r="N34" s="8"/>
      <c r="O34" s="8"/>
    </row>
    <row r="35" spans="1:15" ht="14.25" customHeight="1" x14ac:dyDescent="0.2">
      <c r="A35" s="78" t="s">
        <v>33</v>
      </c>
      <c r="B35" s="14">
        <v>1171.3900000000001</v>
      </c>
      <c r="C35" s="14">
        <v>1470.39</v>
      </c>
      <c r="D35" s="54">
        <v>1171.3900000000001</v>
      </c>
      <c r="E35" s="10">
        <f>F35/B35</f>
        <v>0</v>
      </c>
      <c r="F35" s="46">
        <f>D35-B35</f>
        <v>0</v>
      </c>
      <c r="G35" s="54">
        <f t="shared" ref="G35:G39" si="2">D35+$D$53</f>
        <v>1466.39</v>
      </c>
      <c r="H35" s="64">
        <f>I35/C35</f>
        <v>-2.7203667054318918E-3</v>
      </c>
      <c r="I35" s="11">
        <f>G35-C35</f>
        <v>-4</v>
      </c>
      <c r="J35" s="80">
        <v>113893</v>
      </c>
      <c r="K35" s="76">
        <f>J35*D35</f>
        <v>133413121.27000001</v>
      </c>
      <c r="L35" s="76">
        <f>J35*G35</f>
        <v>167011556.27000001</v>
      </c>
      <c r="M35" s="8"/>
      <c r="N35" s="8"/>
      <c r="O35" s="8"/>
    </row>
    <row r="36" spans="1:15" ht="14.25" customHeight="1" x14ac:dyDescent="0.2">
      <c r="A36" s="78" t="s">
        <v>34</v>
      </c>
      <c r="B36" s="14">
        <v>1059.93</v>
      </c>
      <c r="C36" s="14">
        <v>1358.93</v>
      </c>
      <c r="D36" s="54">
        <v>1059.93</v>
      </c>
      <c r="E36" s="10">
        <f>F36/B36</f>
        <v>0</v>
      </c>
      <c r="F36" s="46">
        <f>D36-B36</f>
        <v>0</v>
      </c>
      <c r="G36" s="54">
        <f t="shared" si="2"/>
        <v>1354.93</v>
      </c>
      <c r="H36" s="64">
        <f>I36/C36</f>
        <v>-2.9434923064469839E-3</v>
      </c>
      <c r="I36" s="11">
        <f>G36-C36</f>
        <v>-4</v>
      </c>
      <c r="J36" s="80">
        <v>104595.86</v>
      </c>
      <c r="K36" s="76">
        <f>J36*D36</f>
        <v>110864289.88980001</v>
      </c>
      <c r="L36" s="76">
        <f>J36*G36</f>
        <v>141720068.5898</v>
      </c>
      <c r="M36" s="8"/>
      <c r="N36" s="8"/>
      <c r="O36" s="8"/>
    </row>
    <row r="37" spans="1:15" ht="14.25" customHeight="1" x14ac:dyDescent="0.2">
      <c r="A37" s="78" t="s">
        <v>35</v>
      </c>
      <c r="B37" s="14">
        <v>1100.3399999999999</v>
      </c>
      <c r="C37" s="14">
        <v>1399.34</v>
      </c>
      <c r="D37" s="54">
        <v>1100.3399999999999</v>
      </c>
      <c r="E37" s="10">
        <f>F37/B37</f>
        <v>0</v>
      </c>
      <c r="F37" s="46">
        <f>D37-B37</f>
        <v>0</v>
      </c>
      <c r="G37" s="54">
        <f t="shared" si="2"/>
        <v>1395.34</v>
      </c>
      <c r="H37" s="64">
        <f>I37/C37</f>
        <v>-2.8584904312032818E-3</v>
      </c>
      <c r="I37" s="11">
        <f>G37-C37</f>
        <v>-4</v>
      </c>
      <c r="J37" s="80">
        <v>91714</v>
      </c>
      <c r="K37" s="76">
        <f>J37*D37</f>
        <v>100916582.75999999</v>
      </c>
      <c r="L37" s="76">
        <f>J37*G37</f>
        <v>127972212.75999999</v>
      </c>
      <c r="M37" s="8"/>
      <c r="N37" s="8"/>
      <c r="O37" s="8"/>
    </row>
    <row r="38" spans="1:15" ht="14.25" customHeight="1" x14ac:dyDescent="0.2">
      <c r="A38" s="78" t="s">
        <v>36</v>
      </c>
      <c r="B38" s="14">
        <v>1184.32</v>
      </c>
      <c r="C38" s="14">
        <v>1483.32</v>
      </c>
      <c r="D38" s="54">
        <v>1184.32</v>
      </c>
      <c r="E38" s="10">
        <f>F38/B38</f>
        <v>0</v>
      </c>
      <c r="F38" s="46">
        <f>D38-B38</f>
        <v>0</v>
      </c>
      <c r="G38" s="54">
        <f t="shared" si="2"/>
        <v>1479.32</v>
      </c>
      <c r="H38" s="64">
        <f>I38/C38</f>
        <v>-2.6966534530647466E-3</v>
      </c>
      <c r="I38" s="11">
        <f>G38-C38</f>
        <v>-4</v>
      </c>
      <c r="J38" s="80">
        <v>70810</v>
      </c>
      <c r="K38" s="76">
        <f>J38*D38</f>
        <v>83861699.199999988</v>
      </c>
      <c r="L38" s="76">
        <f>J38*G38</f>
        <v>104750649.19999999</v>
      </c>
      <c r="M38" s="8"/>
      <c r="N38" s="8"/>
      <c r="O38" s="8"/>
    </row>
    <row r="39" spans="1:15" ht="14.25" customHeight="1" x14ac:dyDescent="0.2">
      <c r="A39" s="78" t="s">
        <v>37</v>
      </c>
      <c r="B39" s="14">
        <v>1210.28</v>
      </c>
      <c r="C39" s="14">
        <v>1509.28</v>
      </c>
      <c r="D39" s="54">
        <v>1234.3599999999999</v>
      </c>
      <c r="E39" s="10">
        <f>F39/B39</f>
        <v>1.9896222361767465E-2</v>
      </c>
      <c r="F39" s="46">
        <f>D39-B39</f>
        <v>24.079999999999927</v>
      </c>
      <c r="G39" s="54">
        <f t="shared" si="2"/>
        <v>1529.36</v>
      </c>
      <c r="H39" s="64">
        <f>I39/C39</f>
        <v>1.3304357044418482E-2</v>
      </c>
      <c r="I39" s="11">
        <f>G39-C39</f>
        <v>20.079999999999927</v>
      </c>
      <c r="J39" s="80">
        <v>79795</v>
      </c>
      <c r="K39" s="76">
        <f>J39*D39</f>
        <v>98495756.199999988</v>
      </c>
      <c r="L39" s="76">
        <f>J39*G39</f>
        <v>122035281.19999999</v>
      </c>
      <c r="M39" s="8"/>
      <c r="N39" s="8"/>
      <c r="O39" s="8"/>
    </row>
    <row r="40" spans="1:15" ht="14.25" customHeight="1" x14ac:dyDescent="0.2">
      <c r="A40" s="78"/>
      <c r="B40" s="14"/>
      <c r="C40" s="14"/>
      <c r="D40" s="54"/>
      <c r="E40" s="10"/>
      <c r="F40" s="46"/>
      <c r="G40" s="54"/>
      <c r="H40" s="64"/>
      <c r="I40" s="11"/>
      <c r="J40" s="80"/>
      <c r="K40" s="76"/>
      <c r="L40" s="76"/>
      <c r="M40" s="8"/>
      <c r="N40" s="8"/>
      <c r="O40" s="8"/>
    </row>
    <row r="41" spans="1:15" ht="14.25" customHeight="1" x14ac:dyDescent="0.2">
      <c r="A41" s="78" t="s">
        <v>38</v>
      </c>
      <c r="B41" s="14">
        <v>1195.18</v>
      </c>
      <c r="C41" s="14">
        <v>1494.18</v>
      </c>
      <c r="D41" s="54">
        <f>1514-295</f>
        <v>1219</v>
      </c>
      <c r="E41" s="10">
        <f>F41/B41</f>
        <v>1.9930052377047754E-2</v>
      </c>
      <c r="F41" s="46">
        <f>D41-B41</f>
        <v>23.819999999999936</v>
      </c>
      <c r="G41" s="54">
        <f t="shared" ref="G41:G45" si="3">D41+$D$53</f>
        <v>1514</v>
      </c>
      <c r="H41" s="64">
        <f>I41/C41</f>
        <v>1.3264800760283189E-2</v>
      </c>
      <c r="I41" s="11">
        <f>G41-C41</f>
        <v>19.819999999999936</v>
      </c>
      <c r="J41" s="80">
        <v>83110</v>
      </c>
      <c r="K41" s="76">
        <v>101311085</v>
      </c>
      <c r="L41" s="76">
        <f>K41+J41*295</f>
        <v>125828535</v>
      </c>
      <c r="M41" s="8"/>
      <c r="N41" s="8"/>
      <c r="O41" s="8"/>
    </row>
    <row r="42" spans="1:15" ht="14.25" customHeight="1" x14ac:dyDescent="0.2">
      <c r="A42" s="78" t="s">
        <v>39</v>
      </c>
      <c r="B42" s="14">
        <v>1112.93</v>
      </c>
      <c r="C42" s="14">
        <v>1411.93</v>
      </c>
      <c r="D42" s="54">
        <v>1112.93</v>
      </c>
      <c r="E42" s="10">
        <f>F42/B42</f>
        <v>0</v>
      </c>
      <c r="F42" s="46">
        <f>D42-B42</f>
        <v>0</v>
      </c>
      <c r="G42" s="54">
        <f t="shared" si="3"/>
        <v>1407.93</v>
      </c>
      <c r="H42" s="64">
        <f>I42/C42</f>
        <v>-2.8330016360584446E-3</v>
      </c>
      <c r="I42" s="11">
        <f>G42-C42</f>
        <v>-4</v>
      </c>
      <c r="J42" s="80">
        <v>91200</v>
      </c>
      <c r="K42" s="76">
        <f>J42*D42</f>
        <v>101499216</v>
      </c>
      <c r="L42" s="76">
        <f>J42*G42</f>
        <v>128403216</v>
      </c>
      <c r="M42" s="8"/>
      <c r="N42" s="8"/>
      <c r="O42" s="8"/>
    </row>
    <row r="43" spans="1:15" ht="14.25" customHeight="1" x14ac:dyDescent="0.2">
      <c r="A43" s="78" t="s">
        <v>40</v>
      </c>
      <c r="B43" s="14">
        <v>1079.77</v>
      </c>
      <c r="C43" s="14">
        <v>1378.77</v>
      </c>
      <c r="D43" s="54">
        <v>1079.77</v>
      </c>
      <c r="E43" s="10">
        <f>F43/B43</f>
        <v>0</v>
      </c>
      <c r="F43" s="46">
        <f>D43-B43</f>
        <v>0</v>
      </c>
      <c r="G43" s="54">
        <f t="shared" si="3"/>
        <v>1374.77</v>
      </c>
      <c r="H43" s="64">
        <f>I43/C43</f>
        <v>-2.9011365202318007E-3</v>
      </c>
      <c r="I43" s="11">
        <f>G43-C43</f>
        <v>-4</v>
      </c>
      <c r="J43" s="80">
        <v>78760.710000000006</v>
      </c>
      <c r="K43" s="76">
        <f>J43*D43</f>
        <v>85043451.836700007</v>
      </c>
      <c r="L43" s="76">
        <f>J43*G43</f>
        <v>108277861.28670001</v>
      </c>
      <c r="M43" s="8"/>
      <c r="N43" s="8"/>
      <c r="O43" s="8"/>
    </row>
    <row r="44" spans="1:15" ht="14.25" customHeight="1" x14ac:dyDescent="0.2">
      <c r="A44" s="78" t="s">
        <v>41</v>
      </c>
      <c r="B44" s="14">
        <v>1379.65</v>
      </c>
      <c r="C44" s="14">
        <v>1678.65</v>
      </c>
      <c r="D44" s="54">
        <v>1379.65</v>
      </c>
      <c r="E44" s="10">
        <f>F44/B44</f>
        <v>0</v>
      </c>
      <c r="F44" s="46">
        <f>D44-B44</f>
        <v>0</v>
      </c>
      <c r="G44" s="54">
        <f t="shared" si="3"/>
        <v>1674.65</v>
      </c>
      <c r="H44" s="64">
        <f>I44/C44</f>
        <v>-2.3828671849402791E-3</v>
      </c>
      <c r="I44" s="11">
        <f>G44-C44</f>
        <v>-4</v>
      </c>
      <c r="J44" s="80">
        <v>59304</v>
      </c>
      <c r="K44" s="76">
        <f>J44*D44</f>
        <v>81818763.600000009</v>
      </c>
      <c r="L44" s="76">
        <f>J44*G44</f>
        <v>99313443.600000009</v>
      </c>
      <c r="M44" s="8"/>
      <c r="N44" s="8"/>
      <c r="O44" s="8"/>
    </row>
    <row r="45" spans="1:15" ht="14.25" customHeight="1" x14ac:dyDescent="0.2">
      <c r="A45" s="78" t="s">
        <v>42</v>
      </c>
      <c r="B45" s="14">
        <v>1106.56</v>
      </c>
      <c r="C45" s="14">
        <v>1405.56</v>
      </c>
      <c r="D45" s="54">
        <v>1106.45</v>
      </c>
      <c r="E45" s="10">
        <f>F45/B45</f>
        <v>-9.9407171775502424E-5</v>
      </c>
      <c r="F45" s="46">
        <f>D45-B45</f>
        <v>-0.10999999999989996</v>
      </c>
      <c r="G45" s="54">
        <f t="shared" si="3"/>
        <v>1401.45</v>
      </c>
      <c r="H45" s="64">
        <f>I45/C45</f>
        <v>-2.9241014257661716E-3</v>
      </c>
      <c r="I45" s="11">
        <f>G45-C45</f>
        <v>-4.1099999999999</v>
      </c>
      <c r="J45" s="80">
        <v>69638</v>
      </c>
      <c r="K45" s="76">
        <f>J45*D45</f>
        <v>77050965.100000009</v>
      </c>
      <c r="L45" s="76">
        <f>J45*G45</f>
        <v>97594175.100000009</v>
      </c>
      <c r="M45" s="8"/>
      <c r="N45" s="8"/>
      <c r="O45" s="8"/>
    </row>
    <row r="46" spans="1:15" ht="14.25" customHeight="1" x14ac:dyDescent="0.2">
      <c r="A46" s="78"/>
      <c r="B46" s="14"/>
      <c r="C46" s="14"/>
      <c r="D46" s="54"/>
      <c r="E46" s="10"/>
      <c r="F46" s="46"/>
      <c r="G46" s="54"/>
      <c r="H46" s="64"/>
      <c r="I46" s="11"/>
      <c r="J46" s="80"/>
      <c r="K46" s="76"/>
      <c r="L46" s="76"/>
      <c r="M46" s="8"/>
      <c r="N46" s="8"/>
      <c r="O46" s="8"/>
    </row>
    <row r="47" spans="1:15" ht="14.25" customHeight="1" x14ac:dyDescent="0.2">
      <c r="A47" s="78" t="s">
        <v>43</v>
      </c>
      <c r="B47" s="14">
        <v>945.63</v>
      </c>
      <c r="C47" s="14">
        <v>1244.6300000000001</v>
      </c>
      <c r="D47" s="54">
        <v>945.63</v>
      </c>
      <c r="E47" s="10">
        <f>F47/B47</f>
        <v>0</v>
      </c>
      <c r="F47" s="46">
        <f>D47-B47</f>
        <v>0</v>
      </c>
      <c r="G47" s="54">
        <f t="shared" ref="G47:G51" si="4">D47+$D$53</f>
        <v>1240.6300000000001</v>
      </c>
      <c r="H47" s="64">
        <f>I47/C47</f>
        <v>-3.2138065127788979E-3</v>
      </c>
      <c r="I47" s="11">
        <f>G47-C47</f>
        <v>-4</v>
      </c>
      <c r="J47" s="80">
        <v>67097</v>
      </c>
      <c r="K47" s="76">
        <f>J47*D47</f>
        <v>63448936.109999999</v>
      </c>
      <c r="L47" s="76">
        <f>J47*G47</f>
        <v>83242551.110000014</v>
      </c>
      <c r="M47" s="8"/>
      <c r="N47" s="8"/>
      <c r="O47" s="8"/>
    </row>
    <row r="48" spans="1:15" ht="14.25" customHeight="1" x14ac:dyDescent="0.2">
      <c r="A48" s="78" t="s">
        <v>44</v>
      </c>
      <c r="B48" s="14">
        <v>1095.53</v>
      </c>
      <c r="C48" s="14">
        <v>1394.53</v>
      </c>
      <c r="D48" s="54">
        <v>1095.53</v>
      </c>
      <c r="E48" s="10">
        <f>F48/B48</f>
        <v>0</v>
      </c>
      <c r="F48" s="46">
        <f>D48-B48</f>
        <v>0</v>
      </c>
      <c r="G48" s="54">
        <f t="shared" si="4"/>
        <v>1390.53</v>
      </c>
      <c r="H48" s="64">
        <f>I48/C48</f>
        <v>-2.8683499100055215E-3</v>
      </c>
      <c r="I48" s="11">
        <f>G48-C48</f>
        <v>-4</v>
      </c>
      <c r="J48" s="80">
        <v>80570</v>
      </c>
      <c r="K48" s="76">
        <f>J48*D48</f>
        <v>88266852.099999994</v>
      </c>
      <c r="L48" s="76">
        <f>J48*G48</f>
        <v>112035002.09999999</v>
      </c>
      <c r="M48" s="8"/>
      <c r="N48" s="8"/>
      <c r="O48" s="8"/>
    </row>
    <row r="49" spans="1:55" ht="14.25" customHeight="1" x14ac:dyDescent="0.2">
      <c r="A49" s="78" t="s">
        <v>45</v>
      </c>
      <c r="B49" s="14">
        <v>1287.3900000000001</v>
      </c>
      <c r="C49" s="14">
        <v>1586.39</v>
      </c>
      <c r="D49" s="54">
        <v>1287.3900000000001</v>
      </c>
      <c r="E49" s="10">
        <f>F49/B49</f>
        <v>0</v>
      </c>
      <c r="F49" s="46">
        <f>D49-B49</f>
        <v>0</v>
      </c>
      <c r="G49" s="54">
        <f t="shared" si="4"/>
        <v>1582.39</v>
      </c>
      <c r="H49" s="64">
        <f>I49/C49</f>
        <v>-2.5214480676252369E-3</v>
      </c>
      <c r="I49" s="11">
        <f>G49-C49</f>
        <v>-4</v>
      </c>
      <c r="J49" s="80">
        <v>85697.2</v>
      </c>
      <c r="K49" s="76">
        <f>J49*D49</f>
        <v>110325718.308</v>
      </c>
      <c r="L49" s="76">
        <f>J49*G49</f>
        <v>135606392.308</v>
      </c>
      <c r="M49" s="8"/>
      <c r="N49" s="8"/>
      <c r="O49" s="8"/>
    </row>
    <row r="50" spans="1:55" ht="14.25" customHeight="1" x14ac:dyDescent="0.2">
      <c r="A50" s="78" t="s">
        <v>46</v>
      </c>
      <c r="B50" s="14">
        <v>1140.8900000000001</v>
      </c>
      <c r="C50" s="14">
        <v>1439.89</v>
      </c>
      <c r="D50" s="54">
        <v>1163.5999999999999</v>
      </c>
      <c r="E50" s="10">
        <f>F50/B50</f>
        <v>1.9905512363154913E-2</v>
      </c>
      <c r="F50" s="46">
        <f>D50-B50</f>
        <v>22.709999999999809</v>
      </c>
      <c r="G50" s="54">
        <f t="shared" si="4"/>
        <v>1458.6</v>
      </c>
      <c r="H50" s="64">
        <f>I50/C50</f>
        <v>1.2994048156456262E-2</v>
      </c>
      <c r="I50" s="11">
        <f>G50-C50</f>
        <v>18.709999999999809</v>
      </c>
      <c r="J50" s="80">
        <v>69723.199999999997</v>
      </c>
      <c r="K50" s="76">
        <f>J50*D50</f>
        <v>81129915.519999996</v>
      </c>
      <c r="L50" s="76">
        <f>J50*G50</f>
        <v>101698259.52</v>
      </c>
      <c r="M50" s="8"/>
      <c r="N50" s="8"/>
      <c r="O50" s="8"/>
    </row>
    <row r="51" spans="1:55" ht="14.25" customHeight="1" x14ac:dyDescent="0.2">
      <c r="A51" s="78" t="s">
        <v>47</v>
      </c>
      <c r="B51" s="14">
        <v>1152.21</v>
      </c>
      <c r="C51" s="14">
        <v>1451.21</v>
      </c>
      <c r="D51" s="54">
        <v>1152.21</v>
      </c>
      <c r="E51" s="10">
        <f>F51/B51</f>
        <v>0</v>
      </c>
      <c r="F51" s="46">
        <f>D51-B51</f>
        <v>0</v>
      </c>
      <c r="G51" s="54">
        <f t="shared" si="4"/>
        <v>1447.21</v>
      </c>
      <c r="H51" s="64">
        <f>I51/C51</f>
        <v>-2.7563205876475491E-3</v>
      </c>
      <c r="I51" s="11">
        <f>G51-C51</f>
        <v>-4</v>
      </c>
      <c r="J51" s="80">
        <v>68526</v>
      </c>
      <c r="K51" s="76">
        <f>J51*D51</f>
        <v>78956342.460000008</v>
      </c>
      <c r="L51" s="76">
        <f>J51*G51</f>
        <v>99171512.460000008</v>
      </c>
      <c r="M51" s="8"/>
      <c r="N51" s="8"/>
      <c r="O51" s="8"/>
    </row>
    <row r="52" spans="1:55" ht="14.25" customHeight="1" x14ac:dyDescent="0.2">
      <c r="A52" s="31"/>
      <c r="B52" s="14"/>
      <c r="C52" s="14"/>
      <c r="D52" s="54"/>
      <c r="E52" s="10"/>
      <c r="F52" s="46"/>
      <c r="G52" s="54"/>
      <c r="H52" s="64"/>
      <c r="I52" s="11"/>
      <c r="J52" s="80"/>
      <c r="K52" s="76"/>
      <c r="L52" s="76"/>
      <c r="M52" s="8"/>
      <c r="N52" s="8"/>
      <c r="O52" s="8"/>
    </row>
    <row r="53" spans="1:55" ht="14.25" customHeight="1" x14ac:dyDescent="0.2">
      <c r="A53" s="83" t="s">
        <v>48</v>
      </c>
      <c r="B53" s="14">
        <v>299</v>
      </c>
      <c r="C53" s="14"/>
      <c r="D53" s="84">
        <v>295</v>
      </c>
      <c r="E53" s="64">
        <f>F53/B53</f>
        <v>-1.3377926421404682E-2</v>
      </c>
      <c r="F53" s="46">
        <f>D53-B53</f>
        <v>-4</v>
      </c>
      <c r="G53" s="84"/>
      <c r="H53" s="64"/>
      <c r="I53" s="11"/>
      <c r="J53" s="76">
        <f>SUM(J12:J51)</f>
        <v>2712343.2200000007</v>
      </c>
      <c r="K53" s="76"/>
      <c r="L53" s="76">
        <f>J53*D53</f>
        <v>800141249.90000021</v>
      </c>
      <c r="M53" s="8"/>
      <c r="N53" s="8"/>
      <c r="O53" s="8"/>
    </row>
    <row r="54" spans="1:55" ht="14.25" customHeight="1" thickBot="1" x14ac:dyDescent="0.25">
      <c r="A54" s="82" t="s">
        <v>53</v>
      </c>
      <c r="B54" s="25">
        <v>84.47999999999999</v>
      </c>
      <c r="C54" s="25"/>
      <c r="D54" s="55">
        <v>86.13</v>
      </c>
      <c r="E54" s="44">
        <f>F54/B54</f>
        <v>1.9531250000000069E-2</v>
      </c>
      <c r="F54" s="47">
        <f>D54-B54</f>
        <v>1.6500000000000057</v>
      </c>
      <c r="G54" s="55"/>
      <c r="H54" s="65"/>
      <c r="I54" s="24"/>
      <c r="J54" s="77">
        <f>J11</f>
        <v>6239.59</v>
      </c>
      <c r="K54" s="77"/>
      <c r="L54" s="77">
        <f>J54*D54</f>
        <v>537415.88670000003</v>
      </c>
      <c r="M54" s="8"/>
      <c r="N54" s="8"/>
      <c r="O54" s="8"/>
    </row>
    <row r="55" spans="1:55" ht="14.25" customHeight="1" x14ac:dyDescent="0.2">
      <c r="A55" s="37"/>
      <c r="B55" s="38"/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8"/>
      <c r="N55" s="8"/>
      <c r="O55" s="8"/>
    </row>
    <row r="56" spans="1:55" x14ac:dyDescent="0.2">
      <c r="A56" s="15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</row>
    <row r="57" spans="1:55" x14ac:dyDescent="0.2">
      <c r="A57" s="15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</row>
    <row r="58" spans="1:55" x14ac:dyDescent="0.2">
      <c r="A58" s="15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</row>
    <row r="59" spans="1:55" x14ac:dyDescent="0.2">
      <c r="A59" s="15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</row>
    <row r="60" spans="1:55" x14ac:dyDescent="0.2">
      <c r="A60" s="15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</row>
    <row r="61" spans="1:55" x14ac:dyDescent="0.2">
      <c r="A61" s="15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</row>
    <row r="62" spans="1:55" x14ac:dyDescent="0.2">
      <c r="A62" s="15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</row>
    <row r="63" spans="1:55" x14ac:dyDescent="0.2">
      <c r="A63" s="15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</row>
    <row r="64" spans="1:55" x14ac:dyDescent="0.2">
      <c r="A64" s="15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</row>
    <row r="65" spans="1:55" x14ac:dyDescent="0.2">
      <c r="A65" s="15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</row>
    <row r="66" spans="1:55" x14ac:dyDescent="0.2">
      <c r="A66" s="15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</row>
    <row r="67" spans="1:55" x14ac:dyDescent="0.2">
      <c r="A67" s="15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</row>
    <row r="68" spans="1:55" x14ac:dyDescent="0.2">
      <c r="A68" s="15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</row>
    <row r="69" spans="1:55" x14ac:dyDescent="0.2">
      <c r="A69" s="15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</row>
    <row r="70" spans="1:55" x14ac:dyDescent="0.2">
      <c r="A70" s="15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</row>
    <row r="71" spans="1:55" x14ac:dyDescent="0.2">
      <c r="A71" s="15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</row>
    <row r="72" spans="1:55" x14ac:dyDescent="0.2">
      <c r="A72" s="15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</row>
    <row r="73" spans="1:55" x14ac:dyDescent="0.2">
      <c r="A73" s="15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</row>
    <row r="74" spans="1:55" x14ac:dyDescent="0.2">
      <c r="A74" s="15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</row>
    <row r="75" spans="1:55" x14ac:dyDescent="0.2">
      <c r="A75" s="15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</row>
    <row r="76" spans="1:55" x14ac:dyDescent="0.2">
      <c r="A76" s="15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</row>
    <row r="77" spans="1:55" x14ac:dyDescent="0.2">
      <c r="A77" s="15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</row>
    <row r="78" spans="1:55" x14ac:dyDescent="0.2">
      <c r="A78" s="15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</row>
    <row r="79" spans="1:55" x14ac:dyDescent="0.2">
      <c r="A79" s="15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</row>
    <row r="80" spans="1:55" x14ac:dyDescent="0.2">
      <c r="A80" s="15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</row>
    <row r="81" spans="1:55" x14ac:dyDescent="0.2">
      <c r="A81" s="15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</row>
    <row r="82" spans="1:55" x14ac:dyDescent="0.2">
      <c r="A82" s="15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</row>
    <row r="83" spans="1:55" x14ac:dyDescent="0.2">
      <c r="A83" s="15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</row>
    <row r="84" spans="1:55" x14ac:dyDescent="0.2">
      <c r="A84" s="15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</row>
    <row r="85" spans="1:55" x14ac:dyDescent="0.2">
      <c r="A85" s="15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</row>
    <row r="86" spans="1:55" x14ac:dyDescent="0.2">
      <c r="A86" s="15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55" x14ac:dyDescent="0.2">
      <c r="A87" s="15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55" x14ac:dyDescent="0.2">
      <c r="A88" s="15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</row>
    <row r="89" spans="1:55" x14ac:dyDescent="0.2">
      <c r="A89" s="15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</row>
    <row r="90" spans="1:55" x14ac:dyDescent="0.2">
      <c r="A90" s="15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</row>
    <row r="91" spans="1:55" x14ac:dyDescent="0.2">
      <c r="A91" s="15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</row>
    <row r="92" spans="1:55" x14ac:dyDescent="0.2">
      <c r="A92" s="15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</row>
    <row r="93" spans="1:55" x14ac:dyDescent="0.2">
      <c r="A93" s="15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</row>
    <row r="94" spans="1:55" x14ac:dyDescent="0.2">
      <c r="A94" s="15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</row>
    <row r="95" spans="1:55" x14ac:dyDescent="0.2">
      <c r="A95" s="15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</row>
    <row r="96" spans="1:55" x14ac:dyDescent="0.2">
      <c r="A96" s="15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</row>
    <row r="97" spans="1:55" x14ac:dyDescent="0.2">
      <c r="A97" s="15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</row>
    <row r="98" spans="1:55" x14ac:dyDescent="0.2">
      <c r="A98" s="15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</row>
    <row r="99" spans="1:55" x14ac:dyDescent="0.2">
      <c r="A99" s="15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</row>
    <row r="100" spans="1:55" x14ac:dyDescent="0.2">
      <c r="A100" s="15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</row>
    <row r="101" spans="1:55" x14ac:dyDescent="0.2">
      <c r="A101" s="15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</row>
    <row r="102" spans="1:55" x14ac:dyDescent="0.2">
      <c r="A102" s="15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</row>
    <row r="103" spans="1:55" x14ac:dyDescent="0.2">
      <c r="A103" s="15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</row>
    <row r="104" spans="1:55" x14ac:dyDescent="0.2">
      <c r="A104" s="15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</row>
    <row r="105" spans="1:55" x14ac:dyDescent="0.2">
      <c r="A105" s="15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</row>
    <row r="106" spans="1:55" x14ac:dyDescent="0.2">
      <c r="A106" s="15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</row>
    <row r="107" spans="1:55" x14ac:dyDescent="0.2">
      <c r="A107" s="15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</row>
    <row r="108" spans="1:55" x14ac:dyDescent="0.2">
      <c r="A108" s="15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</row>
    <row r="109" spans="1:55" x14ac:dyDescent="0.2">
      <c r="A109" s="15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</row>
    <row r="110" spans="1:55" x14ac:dyDescent="0.2">
      <c r="A110" s="15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</row>
    <row r="111" spans="1:55" x14ac:dyDescent="0.2">
      <c r="A111" s="15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</row>
    <row r="112" spans="1:55" x14ac:dyDescent="0.2">
      <c r="A112" s="15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</row>
    <row r="113" spans="1:55" x14ac:dyDescent="0.2">
      <c r="A113" s="15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</row>
    <row r="114" spans="1:55" x14ac:dyDescent="0.2">
      <c r="A114" s="15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</row>
    <row r="115" spans="1:55" x14ac:dyDescent="0.2">
      <c r="A115" s="15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</row>
    <row r="116" spans="1:55" x14ac:dyDescent="0.2">
      <c r="A116" s="15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</row>
    <row r="117" spans="1:55" x14ac:dyDescent="0.2">
      <c r="A117" s="15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</row>
    <row r="118" spans="1:55" x14ac:dyDescent="0.2">
      <c r="A118" s="15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</row>
    <row r="119" spans="1:55" x14ac:dyDescent="0.2">
      <c r="A119" s="15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</row>
    <row r="120" spans="1:55" x14ac:dyDescent="0.2">
      <c r="A120" s="15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</row>
    <row r="121" spans="1:55" x14ac:dyDescent="0.2">
      <c r="A121" s="15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</row>
    <row r="122" spans="1:55" x14ac:dyDescent="0.2">
      <c r="A122" s="15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</row>
    <row r="123" spans="1:55" x14ac:dyDescent="0.2">
      <c r="A123" s="15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</row>
    <row r="124" spans="1:55" x14ac:dyDescent="0.2">
      <c r="A124" s="15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</row>
    <row r="125" spans="1:55" x14ac:dyDescent="0.2">
      <c r="A125" s="15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</row>
    <row r="126" spans="1:55" x14ac:dyDescent="0.2">
      <c r="A126" s="15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</row>
    <row r="127" spans="1:55" x14ac:dyDescent="0.2">
      <c r="A127" s="15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</row>
    <row r="128" spans="1:55" x14ac:dyDescent="0.2">
      <c r="A128" s="15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</row>
    <row r="129" spans="1:55" x14ac:dyDescent="0.2">
      <c r="A129" s="15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</row>
    <row r="130" spans="1:55" x14ac:dyDescent="0.2">
      <c r="A130" s="15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</row>
    <row r="131" spans="1:55" x14ac:dyDescent="0.2">
      <c r="A131" s="15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</row>
    <row r="132" spans="1:55" x14ac:dyDescent="0.2">
      <c r="A132" s="15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</row>
    <row r="133" spans="1:55" x14ac:dyDescent="0.2">
      <c r="A133" s="15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</row>
    <row r="134" spans="1:55" x14ac:dyDescent="0.2">
      <c r="A134" s="15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</row>
    <row r="135" spans="1:55" x14ac:dyDescent="0.2">
      <c r="A135" s="15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</row>
    <row r="136" spans="1:55" x14ac:dyDescent="0.2">
      <c r="A136" s="15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</row>
    <row r="137" spans="1:55" x14ac:dyDescent="0.2">
      <c r="A137" s="15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</row>
    <row r="138" spans="1:55" x14ac:dyDescent="0.2">
      <c r="A138" s="15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</row>
    <row r="139" spans="1:55" x14ac:dyDescent="0.2">
      <c r="A139" s="15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</row>
    <row r="140" spans="1:55" x14ac:dyDescent="0.2">
      <c r="A140" s="15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</row>
    <row r="141" spans="1:55" x14ac:dyDescent="0.2">
      <c r="A141" s="15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</row>
    <row r="142" spans="1:55" x14ac:dyDescent="0.2">
      <c r="A142" s="15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</row>
    <row r="143" spans="1:55" x14ac:dyDescent="0.2">
      <c r="A143" s="15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</row>
    <row r="144" spans="1:55" x14ac:dyDescent="0.2">
      <c r="A144" s="15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</row>
    <row r="145" spans="1:55" x14ac:dyDescent="0.2">
      <c r="A145" s="15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</row>
    <row r="146" spans="1:55" x14ac:dyDescent="0.2">
      <c r="A146" s="15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</row>
    <row r="147" spans="1:55" x14ac:dyDescent="0.2">
      <c r="A147" s="15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</row>
    <row r="148" spans="1:55" x14ac:dyDescent="0.2">
      <c r="A148" s="15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</row>
    <row r="149" spans="1:55" x14ac:dyDescent="0.2">
      <c r="A149" s="15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</row>
    <row r="150" spans="1:55" x14ac:dyDescent="0.2">
      <c r="A150" s="15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</row>
    <row r="151" spans="1:55" x14ac:dyDescent="0.2">
      <c r="A151" s="15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</row>
    <row r="152" spans="1:55" x14ac:dyDescent="0.2">
      <c r="A152" s="15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</row>
    <row r="153" spans="1:55" x14ac:dyDescent="0.2">
      <c r="A153" s="15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</row>
    <row r="154" spans="1:55" x14ac:dyDescent="0.2">
      <c r="A154" s="15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</row>
    <row r="155" spans="1:55" x14ac:dyDescent="0.2">
      <c r="A155" s="15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</row>
    <row r="156" spans="1:55" x14ac:dyDescent="0.2">
      <c r="A156" s="15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</row>
    <row r="157" spans="1:55" x14ac:dyDescent="0.2">
      <c r="A157" s="15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</row>
    <row r="158" spans="1:55" x14ac:dyDescent="0.2">
      <c r="A158" s="15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</row>
    <row r="159" spans="1:55" x14ac:dyDescent="0.2">
      <c r="A159" s="15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</row>
    <row r="160" spans="1:55" x14ac:dyDescent="0.2">
      <c r="A160" s="15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</row>
    <row r="161" spans="1:55" x14ac:dyDescent="0.2">
      <c r="A161" s="15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</row>
    <row r="162" spans="1:55" x14ac:dyDescent="0.2">
      <c r="A162" s="15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</row>
    <row r="163" spans="1:55" x14ac:dyDescent="0.2">
      <c r="A163" s="15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</row>
    <row r="164" spans="1:55" x14ac:dyDescent="0.2">
      <c r="A164" s="15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</row>
    <row r="165" spans="1:55" x14ac:dyDescent="0.2">
      <c r="A165" s="15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</row>
    <row r="166" spans="1:55" x14ac:dyDescent="0.2">
      <c r="A166" s="15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</row>
    <row r="167" spans="1:55" x14ac:dyDescent="0.2">
      <c r="A167" s="15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</row>
    <row r="168" spans="1:55" x14ac:dyDescent="0.2">
      <c r="A168" s="15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</row>
    <row r="169" spans="1:55" x14ac:dyDescent="0.2">
      <c r="A169" s="15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</row>
    <row r="170" spans="1:55" x14ac:dyDescent="0.2">
      <c r="A170" s="15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</row>
    <row r="171" spans="1:55" x14ac:dyDescent="0.2">
      <c r="A171" s="15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</row>
    <row r="172" spans="1:55" x14ac:dyDescent="0.2">
      <c r="A172" s="15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</row>
    <row r="173" spans="1:55" x14ac:dyDescent="0.2">
      <c r="A173" s="15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</row>
    <row r="174" spans="1:55" x14ac:dyDescent="0.2">
      <c r="A174" s="15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</row>
    <row r="175" spans="1:55" x14ac:dyDescent="0.2">
      <c r="A175" s="15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</row>
    <row r="176" spans="1:55" x14ac:dyDescent="0.2">
      <c r="A176" s="15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</row>
    <row r="177" spans="1:55" x14ac:dyDescent="0.2">
      <c r="A177" s="15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</row>
    <row r="178" spans="1:55" x14ac:dyDescent="0.2">
      <c r="A178" s="15"/>
    </row>
    <row r="179" spans="1:55" x14ac:dyDescent="0.2">
      <c r="A179" s="15"/>
    </row>
    <row r="180" spans="1:55" x14ac:dyDescent="0.2">
      <c r="A180" s="15"/>
    </row>
    <row r="181" spans="1:55" x14ac:dyDescent="0.2">
      <c r="A181" s="15"/>
    </row>
    <row r="182" spans="1:55" x14ac:dyDescent="0.2">
      <c r="A182" s="15"/>
    </row>
    <row r="183" spans="1:55" x14ac:dyDescent="0.2">
      <c r="A183" s="15"/>
    </row>
    <row r="184" spans="1:55" x14ac:dyDescent="0.2">
      <c r="A184" s="15"/>
    </row>
    <row r="185" spans="1:55" x14ac:dyDescent="0.2">
      <c r="A185" s="15"/>
    </row>
    <row r="186" spans="1:55" x14ac:dyDescent="0.2">
      <c r="A186" s="15"/>
    </row>
    <row r="187" spans="1:55" x14ac:dyDescent="0.2">
      <c r="A187" s="15"/>
    </row>
    <row r="188" spans="1:55" x14ac:dyDescent="0.2">
      <c r="A188" s="15"/>
    </row>
    <row r="189" spans="1:55" x14ac:dyDescent="0.2">
      <c r="A189" s="15"/>
    </row>
    <row r="190" spans="1:55" x14ac:dyDescent="0.2">
      <c r="A190" s="15"/>
    </row>
    <row r="191" spans="1:55" x14ac:dyDescent="0.2">
      <c r="A191" s="15"/>
    </row>
    <row r="192" spans="1:55" x14ac:dyDescent="0.2">
      <c r="A192" s="15"/>
    </row>
    <row r="193" spans="1:1" x14ac:dyDescent="0.2">
      <c r="A193" s="15"/>
    </row>
    <row r="194" spans="1:1" x14ac:dyDescent="0.2">
      <c r="A194" s="15"/>
    </row>
    <row r="195" spans="1:1" x14ac:dyDescent="0.2">
      <c r="A195" s="15"/>
    </row>
    <row r="196" spans="1:1" x14ac:dyDescent="0.2">
      <c r="A196" s="15"/>
    </row>
    <row r="197" spans="1:1" x14ac:dyDescent="0.2">
      <c r="A197" s="15"/>
    </row>
    <row r="198" spans="1:1" x14ac:dyDescent="0.2">
      <c r="A198" s="15"/>
    </row>
    <row r="199" spans="1:1" x14ac:dyDescent="0.2">
      <c r="A199" s="15"/>
    </row>
    <row r="200" spans="1:1" x14ac:dyDescent="0.2">
      <c r="A200" s="15"/>
    </row>
    <row r="201" spans="1:1" x14ac:dyDescent="0.2">
      <c r="A201" s="15"/>
    </row>
    <row r="202" spans="1:1" x14ac:dyDescent="0.2">
      <c r="A202" s="15"/>
    </row>
    <row r="203" spans="1:1" x14ac:dyDescent="0.2">
      <c r="A203" s="15"/>
    </row>
    <row r="204" spans="1:1" x14ac:dyDescent="0.2">
      <c r="A204" s="15"/>
    </row>
    <row r="205" spans="1:1" x14ac:dyDescent="0.2">
      <c r="A205" s="15"/>
    </row>
    <row r="206" spans="1:1" x14ac:dyDescent="0.2">
      <c r="A206" s="15"/>
    </row>
    <row r="207" spans="1:1" x14ac:dyDescent="0.2">
      <c r="A207" s="15"/>
    </row>
    <row r="208" spans="1:1" x14ac:dyDescent="0.2">
      <c r="A208" s="15"/>
    </row>
    <row r="209" spans="1:1" x14ac:dyDescent="0.2">
      <c r="A209" s="15"/>
    </row>
    <row r="210" spans="1:1" x14ac:dyDescent="0.2">
      <c r="A210" s="15"/>
    </row>
    <row r="211" spans="1:1" x14ac:dyDescent="0.2">
      <c r="A211" s="15"/>
    </row>
    <row r="212" spans="1:1" x14ac:dyDescent="0.2">
      <c r="A212" s="15"/>
    </row>
    <row r="213" spans="1:1" x14ac:dyDescent="0.2">
      <c r="A213" s="15"/>
    </row>
    <row r="214" spans="1:1" x14ac:dyDescent="0.2">
      <c r="A214" s="15"/>
    </row>
    <row r="215" spans="1:1" x14ac:dyDescent="0.2">
      <c r="A215" s="15"/>
    </row>
    <row r="216" spans="1:1" x14ac:dyDescent="0.2">
      <c r="A216" s="15"/>
    </row>
    <row r="217" spans="1:1" x14ac:dyDescent="0.2">
      <c r="A217" s="15"/>
    </row>
    <row r="218" spans="1:1" x14ac:dyDescent="0.2">
      <c r="A218" s="15"/>
    </row>
    <row r="219" spans="1:1" x14ac:dyDescent="0.2">
      <c r="A219" s="15"/>
    </row>
    <row r="220" spans="1:1" x14ac:dyDescent="0.2">
      <c r="A220" s="15"/>
    </row>
    <row r="221" spans="1:1" x14ac:dyDescent="0.2">
      <c r="A221" s="15"/>
    </row>
    <row r="222" spans="1:1" x14ac:dyDescent="0.2">
      <c r="A222" s="15"/>
    </row>
    <row r="223" spans="1:1" x14ac:dyDescent="0.2">
      <c r="A223" s="15"/>
    </row>
    <row r="224" spans="1:1" x14ac:dyDescent="0.2">
      <c r="A224" s="15"/>
    </row>
    <row r="225" spans="1:1" x14ac:dyDescent="0.2">
      <c r="A225" s="15"/>
    </row>
    <row r="226" spans="1:1" x14ac:dyDescent="0.2">
      <c r="A226" s="15"/>
    </row>
    <row r="227" spans="1:1" x14ac:dyDescent="0.2">
      <c r="A227" s="15"/>
    </row>
    <row r="228" spans="1:1" x14ac:dyDescent="0.2">
      <c r="A228" s="15"/>
    </row>
    <row r="229" spans="1:1" x14ac:dyDescent="0.2">
      <c r="A229" s="15"/>
    </row>
    <row r="230" spans="1:1" x14ac:dyDescent="0.2">
      <c r="A230" s="15"/>
    </row>
    <row r="231" spans="1:1" x14ac:dyDescent="0.2">
      <c r="A231" s="15"/>
    </row>
    <row r="232" spans="1:1" x14ac:dyDescent="0.2">
      <c r="A232" s="15"/>
    </row>
    <row r="233" spans="1:1" x14ac:dyDescent="0.2">
      <c r="A233" s="15"/>
    </row>
    <row r="234" spans="1:1" x14ac:dyDescent="0.2">
      <c r="A234" s="15"/>
    </row>
    <row r="235" spans="1:1" x14ac:dyDescent="0.2">
      <c r="A235" s="15"/>
    </row>
    <row r="236" spans="1:1" x14ac:dyDescent="0.2">
      <c r="A236" s="15"/>
    </row>
    <row r="237" spans="1:1" x14ac:dyDescent="0.2">
      <c r="A237" s="15"/>
    </row>
    <row r="238" spans="1:1" x14ac:dyDescent="0.2">
      <c r="A238" s="15"/>
    </row>
    <row r="239" spans="1:1" x14ac:dyDescent="0.2">
      <c r="A239" s="15"/>
    </row>
    <row r="240" spans="1:1" x14ac:dyDescent="0.2">
      <c r="A240" s="15"/>
    </row>
    <row r="241" spans="1:1" x14ac:dyDescent="0.2">
      <c r="A241" s="15"/>
    </row>
    <row r="242" spans="1:1" x14ac:dyDescent="0.2">
      <c r="A242" s="15"/>
    </row>
    <row r="243" spans="1:1" x14ac:dyDescent="0.2">
      <c r="A243" s="15"/>
    </row>
    <row r="244" spans="1:1" x14ac:dyDescent="0.2">
      <c r="A244" s="15"/>
    </row>
    <row r="245" spans="1:1" x14ac:dyDescent="0.2">
      <c r="A245" s="15"/>
    </row>
    <row r="246" spans="1:1" x14ac:dyDescent="0.2">
      <c r="A246" s="15"/>
    </row>
    <row r="247" spans="1:1" x14ac:dyDescent="0.2">
      <c r="A247" s="15"/>
    </row>
    <row r="248" spans="1:1" x14ac:dyDescent="0.2">
      <c r="A248" s="15"/>
    </row>
    <row r="249" spans="1:1" x14ac:dyDescent="0.2">
      <c r="A249" s="15"/>
    </row>
    <row r="250" spans="1:1" x14ac:dyDescent="0.2">
      <c r="A250" s="15"/>
    </row>
    <row r="251" spans="1:1" x14ac:dyDescent="0.2">
      <c r="A251" s="15"/>
    </row>
    <row r="252" spans="1:1" x14ac:dyDescent="0.2">
      <c r="A252" s="15"/>
    </row>
    <row r="253" spans="1:1" x14ac:dyDescent="0.2">
      <c r="A253" s="15"/>
    </row>
    <row r="254" spans="1:1" x14ac:dyDescent="0.2">
      <c r="A254" s="15"/>
    </row>
    <row r="255" spans="1:1" x14ac:dyDescent="0.2">
      <c r="A255" s="15"/>
    </row>
    <row r="256" spans="1:1" x14ac:dyDescent="0.2">
      <c r="A256" s="15"/>
    </row>
    <row r="257" spans="1:1" x14ac:dyDescent="0.2">
      <c r="A257" s="15"/>
    </row>
    <row r="258" spans="1:1" x14ac:dyDescent="0.2">
      <c r="A258" s="15"/>
    </row>
    <row r="259" spans="1:1" x14ac:dyDescent="0.2">
      <c r="A259" s="15"/>
    </row>
    <row r="260" spans="1:1" x14ac:dyDescent="0.2">
      <c r="A260" s="15"/>
    </row>
    <row r="261" spans="1:1" x14ac:dyDescent="0.2">
      <c r="A261" s="15"/>
    </row>
    <row r="262" spans="1:1" x14ac:dyDescent="0.2">
      <c r="A262" s="15"/>
    </row>
    <row r="263" spans="1:1" x14ac:dyDescent="0.2">
      <c r="A263" s="15"/>
    </row>
    <row r="264" spans="1:1" x14ac:dyDescent="0.2">
      <c r="A264" s="15"/>
    </row>
    <row r="265" spans="1:1" x14ac:dyDescent="0.2">
      <c r="A265" s="15"/>
    </row>
    <row r="266" spans="1:1" x14ac:dyDescent="0.2">
      <c r="A266" s="15"/>
    </row>
    <row r="267" spans="1:1" x14ac:dyDescent="0.2">
      <c r="A267" s="15"/>
    </row>
    <row r="268" spans="1:1" x14ac:dyDescent="0.2">
      <c r="A268" s="15"/>
    </row>
    <row r="269" spans="1:1" x14ac:dyDescent="0.2">
      <c r="A269" s="15"/>
    </row>
    <row r="270" spans="1:1" x14ac:dyDescent="0.2">
      <c r="A270" s="15"/>
    </row>
    <row r="271" spans="1:1" x14ac:dyDescent="0.2">
      <c r="A271" s="15"/>
    </row>
    <row r="272" spans="1:1" x14ac:dyDescent="0.2">
      <c r="A272" s="15"/>
    </row>
    <row r="273" spans="1:1" x14ac:dyDescent="0.2">
      <c r="A273" s="15"/>
    </row>
    <row r="274" spans="1:1" x14ac:dyDescent="0.2">
      <c r="A274" s="15"/>
    </row>
    <row r="275" spans="1:1" x14ac:dyDescent="0.2">
      <c r="A275" s="15"/>
    </row>
    <row r="276" spans="1:1" x14ac:dyDescent="0.2">
      <c r="A276" s="15"/>
    </row>
    <row r="277" spans="1:1" x14ac:dyDescent="0.2">
      <c r="A277" s="15"/>
    </row>
    <row r="278" spans="1:1" x14ac:dyDescent="0.2">
      <c r="A278" s="15"/>
    </row>
    <row r="279" spans="1:1" x14ac:dyDescent="0.2">
      <c r="A279" s="15"/>
    </row>
    <row r="280" spans="1:1" x14ac:dyDescent="0.2">
      <c r="A280" s="15"/>
    </row>
    <row r="281" spans="1:1" x14ac:dyDescent="0.2">
      <c r="A281" s="15"/>
    </row>
    <row r="282" spans="1:1" x14ac:dyDescent="0.2">
      <c r="A282" s="15"/>
    </row>
    <row r="283" spans="1:1" x14ac:dyDescent="0.2">
      <c r="A283" s="15"/>
    </row>
    <row r="284" spans="1:1" x14ac:dyDescent="0.2">
      <c r="A284" s="15"/>
    </row>
    <row r="285" spans="1:1" x14ac:dyDescent="0.2">
      <c r="A285" s="15"/>
    </row>
    <row r="286" spans="1:1" x14ac:dyDescent="0.2">
      <c r="A286" s="15"/>
    </row>
    <row r="287" spans="1:1" x14ac:dyDescent="0.2">
      <c r="A287" s="15"/>
    </row>
    <row r="288" spans="1:1" x14ac:dyDescent="0.2">
      <c r="A288" s="15"/>
    </row>
    <row r="289" spans="1:1" x14ac:dyDescent="0.2">
      <c r="A289" s="15"/>
    </row>
    <row r="290" spans="1:1" x14ac:dyDescent="0.2">
      <c r="A290" s="15"/>
    </row>
    <row r="291" spans="1:1" x14ac:dyDescent="0.2">
      <c r="A291" s="15"/>
    </row>
    <row r="292" spans="1:1" x14ac:dyDescent="0.2">
      <c r="A292" s="15"/>
    </row>
    <row r="293" spans="1:1" x14ac:dyDescent="0.2">
      <c r="A293" s="15"/>
    </row>
    <row r="294" spans="1:1" x14ac:dyDescent="0.2">
      <c r="A294" s="15"/>
    </row>
    <row r="295" spans="1:1" x14ac:dyDescent="0.2">
      <c r="A295" s="15"/>
    </row>
    <row r="296" spans="1:1" x14ac:dyDescent="0.2">
      <c r="A296" s="15"/>
    </row>
    <row r="297" spans="1:1" x14ac:dyDescent="0.2">
      <c r="A297" s="15"/>
    </row>
    <row r="298" spans="1:1" x14ac:dyDescent="0.2">
      <c r="A298" s="15"/>
    </row>
    <row r="299" spans="1:1" x14ac:dyDescent="0.2">
      <c r="A299" s="15"/>
    </row>
    <row r="300" spans="1:1" x14ac:dyDescent="0.2">
      <c r="A300" s="15"/>
    </row>
    <row r="301" spans="1:1" x14ac:dyDescent="0.2">
      <c r="A301" s="15"/>
    </row>
    <row r="302" spans="1:1" x14ac:dyDescent="0.2">
      <c r="A302" s="15"/>
    </row>
    <row r="303" spans="1:1" x14ac:dyDescent="0.2">
      <c r="A303" s="15"/>
    </row>
    <row r="304" spans="1:1" x14ac:dyDescent="0.2">
      <c r="A304" s="15"/>
    </row>
    <row r="305" spans="1:1" x14ac:dyDescent="0.2">
      <c r="A305" s="15"/>
    </row>
    <row r="306" spans="1:1" x14ac:dyDescent="0.2">
      <c r="A306" s="15"/>
    </row>
    <row r="307" spans="1:1" x14ac:dyDescent="0.2">
      <c r="A307" s="15"/>
    </row>
    <row r="308" spans="1:1" x14ac:dyDescent="0.2">
      <c r="A308" s="15"/>
    </row>
    <row r="309" spans="1:1" x14ac:dyDescent="0.2">
      <c r="A309" s="15"/>
    </row>
    <row r="310" spans="1:1" x14ac:dyDescent="0.2">
      <c r="A310" s="15"/>
    </row>
    <row r="311" spans="1:1" x14ac:dyDescent="0.2">
      <c r="A311" s="15"/>
    </row>
    <row r="312" spans="1:1" x14ac:dyDescent="0.2">
      <c r="A312" s="15"/>
    </row>
    <row r="313" spans="1:1" x14ac:dyDescent="0.2">
      <c r="A313" s="15"/>
    </row>
    <row r="314" spans="1:1" x14ac:dyDescent="0.2">
      <c r="A314" s="15"/>
    </row>
    <row r="315" spans="1:1" x14ac:dyDescent="0.2">
      <c r="A315" s="15"/>
    </row>
    <row r="316" spans="1:1" x14ac:dyDescent="0.2">
      <c r="A316" s="15"/>
    </row>
    <row r="317" spans="1:1" x14ac:dyDescent="0.2">
      <c r="A317" s="15"/>
    </row>
    <row r="318" spans="1:1" x14ac:dyDescent="0.2">
      <c r="A318" s="15"/>
    </row>
    <row r="319" spans="1:1" x14ac:dyDescent="0.2">
      <c r="A319" s="15"/>
    </row>
    <row r="320" spans="1:1" x14ac:dyDescent="0.2">
      <c r="A320" s="15"/>
    </row>
    <row r="321" spans="1:1" x14ac:dyDescent="0.2">
      <c r="A321" s="15"/>
    </row>
    <row r="322" spans="1:1" x14ac:dyDescent="0.2">
      <c r="A322" s="15"/>
    </row>
    <row r="323" spans="1:1" x14ac:dyDescent="0.2">
      <c r="A323" s="15"/>
    </row>
    <row r="324" spans="1:1" x14ac:dyDescent="0.2">
      <c r="A324" s="15"/>
    </row>
    <row r="325" spans="1:1" x14ac:dyDescent="0.2">
      <c r="A325" s="15"/>
    </row>
    <row r="326" spans="1:1" x14ac:dyDescent="0.2">
      <c r="A326" s="15"/>
    </row>
    <row r="327" spans="1:1" x14ac:dyDescent="0.2">
      <c r="A327" s="15"/>
    </row>
    <row r="328" spans="1:1" x14ac:dyDescent="0.2">
      <c r="A328" s="15"/>
    </row>
    <row r="329" spans="1:1" x14ac:dyDescent="0.2">
      <c r="A329" s="15"/>
    </row>
    <row r="330" spans="1:1" x14ac:dyDescent="0.2">
      <c r="A330" s="15"/>
    </row>
    <row r="331" spans="1:1" x14ac:dyDescent="0.2">
      <c r="A331" s="15"/>
    </row>
    <row r="332" spans="1:1" x14ac:dyDescent="0.2">
      <c r="A332" s="15"/>
    </row>
    <row r="333" spans="1:1" x14ac:dyDescent="0.2">
      <c r="A333" s="15"/>
    </row>
    <row r="334" spans="1:1" x14ac:dyDescent="0.2">
      <c r="A334" s="15"/>
    </row>
    <row r="335" spans="1:1" x14ac:dyDescent="0.2">
      <c r="A335" s="15"/>
    </row>
    <row r="336" spans="1:1" x14ac:dyDescent="0.2">
      <c r="A336" s="15"/>
    </row>
    <row r="337" spans="1:1" x14ac:dyDescent="0.2">
      <c r="A337" s="15"/>
    </row>
    <row r="338" spans="1:1" x14ac:dyDescent="0.2">
      <c r="A338" s="15"/>
    </row>
    <row r="339" spans="1:1" x14ac:dyDescent="0.2">
      <c r="A339" s="15"/>
    </row>
    <row r="340" spans="1:1" x14ac:dyDescent="0.2">
      <c r="A340" s="15"/>
    </row>
    <row r="341" spans="1:1" x14ac:dyDescent="0.2">
      <c r="A341" s="15"/>
    </row>
    <row r="342" spans="1:1" x14ac:dyDescent="0.2">
      <c r="A342" s="15"/>
    </row>
    <row r="343" spans="1:1" x14ac:dyDescent="0.2">
      <c r="A343" s="15"/>
    </row>
    <row r="344" spans="1:1" x14ac:dyDescent="0.2">
      <c r="A344" s="15"/>
    </row>
    <row r="345" spans="1:1" x14ac:dyDescent="0.2">
      <c r="A345" s="15"/>
    </row>
    <row r="346" spans="1:1" x14ac:dyDescent="0.2">
      <c r="A346" s="15"/>
    </row>
    <row r="347" spans="1:1" x14ac:dyDescent="0.2">
      <c r="A347" s="15"/>
    </row>
    <row r="348" spans="1:1" x14ac:dyDescent="0.2">
      <c r="A348" s="15"/>
    </row>
    <row r="349" spans="1:1" x14ac:dyDescent="0.2">
      <c r="A349" s="15"/>
    </row>
    <row r="350" spans="1:1" x14ac:dyDescent="0.2">
      <c r="A350" s="15"/>
    </row>
    <row r="351" spans="1:1" x14ac:dyDescent="0.2">
      <c r="A351" s="15"/>
    </row>
    <row r="352" spans="1:1" x14ac:dyDescent="0.2">
      <c r="A352" s="15"/>
    </row>
    <row r="353" spans="1:1" x14ac:dyDescent="0.2">
      <c r="A353" s="15"/>
    </row>
    <row r="354" spans="1:1" x14ac:dyDescent="0.2">
      <c r="A354" s="15"/>
    </row>
    <row r="355" spans="1:1" x14ac:dyDescent="0.2">
      <c r="A355" s="15"/>
    </row>
    <row r="356" spans="1:1" x14ac:dyDescent="0.2">
      <c r="A356" s="15"/>
    </row>
    <row r="357" spans="1:1" x14ac:dyDescent="0.2">
      <c r="A357" s="15"/>
    </row>
    <row r="358" spans="1:1" x14ac:dyDescent="0.2">
      <c r="A358" s="15"/>
    </row>
    <row r="359" spans="1:1" x14ac:dyDescent="0.2">
      <c r="A359" s="15"/>
    </row>
    <row r="360" spans="1:1" x14ac:dyDescent="0.2">
      <c r="A360" s="15"/>
    </row>
    <row r="361" spans="1:1" x14ac:dyDescent="0.2">
      <c r="A361" s="15"/>
    </row>
    <row r="362" spans="1:1" x14ac:dyDescent="0.2">
      <c r="A362" s="15"/>
    </row>
    <row r="363" spans="1:1" x14ac:dyDescent="0.2">
      <c r="A363" s="15"/>
    </row>
    <row r="364" spans="1:1" x14ac:dyDescent="0.2">
      <c r="A364" s="15"/>
    </row>
    <row r="365" spans="1:1" x14ac:dyDescent="0.2">
      <c r="A365" s="15"/>
    </row>
    <row r="366" spans="1:1" x14ac:dyDescent="0.2">
      <c r="A366" s="15"/>
    </row>
    <row r="367" spans="1:1" x14ac:dyDescent="0.2">
      <c r="A367" s="15"/>
    </row>
    <row r="368" spans="1:1" x14ac:dyDescent="0.2">
      <c r="A368" s="15"/>
    </row>
    <row r="369" spans="1:1" x14ac:dyDescent="0.2">
      <c r="A369" s="15"/>
    </row>
    <row r="370" spans="1:1" x14ac:dyDescent="0.2">
      <c r="A370" s="15"/>
    </row>
    <row r="371" spans="1:1" x14ac:dyDescent="0.2">
      <c r="A371" s="15"/>
    </row>
    <row r="372" spans="1:1" x14ac:dyDescent="0.2">
      <c r="A372" s="15"/>
    </row>
    <row r="373" spans="1:1" x14ac:dyDescent="0.2">
      <c r="A373" s="15"/>
    </row>
    <row r="374" spans="1:1" x14ac:dyDescent="0.2">
      <c r="A374" s="15"/>
    </row>
    <row r="375" spans="1:1" x14ac:dyDescent="0.2">
      <c r="A375" s="15"/>
    </row>
    <row r="376" spans="1:1" x14ac:dyDescent="0.2">
      <c r="A376" s="15"/>
    </row>
    <row r="377" spans="1:1" x14ac:dyDescent="0.2">
      <c r="A377" s="15"/>
    </row>
    <row r="378" spans="1:1" x14ac:dyDescent="0.2">
      <c r="A378" s="15"/>
    </row>
    <row r="379" spans="1:1" x14ac:dyDescent="0.2">
      <c r="A379" s="15"/>
    </row>
    <row r="380" spans="1:1" x14ac:dyDescent="0.2">
      <c r="A380" s="15"/>
    </row>
  </sheetData>
  <mergeCells count="1">
    <mergeCell ref="A7:A8"/>
  </mergeCells>
  <phoneticPr fontId="2" type="noConversion"/>
  <conditionalFormatting sqref="E11:F52 E54:F54">
    <cfRule type="cellIs" dxfId="7" priority="23" stopIfTrue="1" operator="lessThan">
      <formula>0</formula>
    </cfRule>
    <cfRule type="cellIs" dxfId="6" priority="24" stopIfTrue="1" operator="greaterThan">
      <formula>0</formula>
    </cfRule>
  </conditionalFormatting>
  <conditionalFormatting sqref="H11:I52 H54:I54">
    <cfRule type="cellIs" dxfId="5" priority="21" stopIfTrue="1" operator="lessThan">
      <formula>0</formula>
    </cfRule>
    <cfRule type="cellIs" dxfId="4" priority="22" stopIfTrue="1" operator="greaterThan">
      <formula>0</formula>
    </cfRule>
  </conditionalFormatting>
  <conditionalFormatting sqref="E53:F53">
    <cfRule type="cellIs" dxfId="3" priority="11" stopIfTrue="1" operator="lessThan">
      <formula>0</formula>
    </cfRule>
    <cfRule type="cellIs" dxfId="2" priority="12" stopIfTrue="1" operator="greaterThan">
      <formula>0</formula>
    </cfRule>
  </conditionalFormatting>
  <conditionalFormatting sqref="H53:I53">
    <cfRule type="cellIs" dxfId="1" priority="9" stopIfTrue="1" operator="lessThan">
      <formula>0</formula>
    </cfRule>
    <cfRule type="cellIs" dxfId="0" priority="10" stopIfTrue="1" operator="greaterThan">
      <formula>0</formula>
    </cfRule>
  </conditionalFormatting>
  <pageMargins left="0.75" right="0.75" top="1" bottom="1" header="0.5" footer="0.5"/>
  <pageSetup paperSize="8" scale="56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Council Tax Monitor 15-16</vt:lpstr>
      <vt:lpstr>'Council Tax Monitor 15-16'!Print_Area</vt:lpstr>
    </vt:vector>
  </TitlesOfParts>
  <Company>London Councils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Portia Gushlow</dc:creator>
  <cp:lastModifiedBy>Federico Mor</cp:lastModifiedBy>
  <cp:lastPrinted>2015-02-18T09:51:15Z</cp:lastPrinted>
  <dcterms:created xsi:type="dcterms:W3CDTF">2011-02-09T16:28:59Z</dcterms:created>
  <dcterms:modified xsi:type="dcterms:W3CDTF">2015-04-01T09:29:35Z</dcterms:modified>
</cp:coreProperties>
</file>